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งานปีงบประมาณ 2565\แผนปฎิบัติงาน\"/>
    </mc:Choice>
  </mc:AlternateContent>
  <bookViews>
    <workbookView xWindow="0" yWindow="0" windowWidth="24000" windowHeight="9780"/>
  </bookViews>
  <sheets>
    <sheet name="สรุปงานและงปม.65" sheetId="6" r:id="rId1"/>
    <sheet name="CPS64" sheetId="7" state="hidden" r:id="rId2"/>
  </sheets>
  <definedNames>
    <definedName name="_xlnm.Print_Titles" localSheetId="0">สรุปงานและงปม.65!$3:$3</definedName>
  </definedNames>
  <calcPr calcId="152511"/>
</workbook>
</file>

<file path=xl/calcChain.xml><?xml version="1.0" encoding="utf-8"?>
<calcChain xmlns="http://schemas.openxmlformats.org/spreadsheetml/2006/main">
  <c r="Q60" i="6" l="1"/>
  <c r="Q59" i="6"/>
  <c r="W83" i="6" l="1"/>
  <c r="Q108" i="6"/>
  <c r="Q91" i="6" l="1"/>
  <c r="Q89" i="6"/>
  <c r="Q110" i="6"/>
  <c r="Q97" i="6"/>
  <c r="Q56" i="6"/>
  <c r="Q54" i="6"/>
  <c r="Q53" i="6"/>
  <c r="Q51" i="6"/>
  <c r="Q50" i="6"/>
  <c r="Q49" i="6"/>
  <c r="Q48" i="6"/>
  <c r="Q47" i="6"/>
  <c r="Q46" i="6" l="1"/>
  <c r="Q34" i="6"/>
  <c r="Q45" i="6"/>
  <c r="Q44" i="6"/>
  <c r="Q43" i="6"/>
  <c r="Q42" i="6"/>
  <c r="Q41" i="6"/>
  <c r="Q40" i="6" l="1"/>
  <c r="Q78" i="6"/>
  <c r="X78" i="6" s="1"/>
  <c r="Q69" i="6"/>
  <c r="X69" i="6" s="1"/>
  <c r="Q87" i="6"/>
  <c r="Q85" i="6"/>
  <c r="Q84" i="6"/>
  <c r="Q75" i="6"/>
  <c r="R28" i="6"/>
  <c r="Q83" i="6" l="1"/>
  <c r="X83" i="6" s="1"/>
  <c r="Q39" i="6"/>
  <c r="Q38" i="6"/>
  <c r="Q37" i="6"/>
  <c r="Q36" i="6"/>
  <c r="Q35" i="6"/>
  <c r="Q33" i="6"/>
  <c r="Q32" i="6"/>
  <c r="Q30" i="6"/>
  <c r="Q29" i="6"/>
  <c r="Q27" i="6"/>
  <c r="Q26" i="6"/>
  <c r="Q25" i="6"/>
  <c r="Q24" i="6"/>
  <c r="Q23" i="6"/>
  <c r="R6" i="6"/>
  <c r="Q9" i="6"/>
  <c r="Q6" i="6" s="1"/>
  <c r="Q28" i="6" l="1"/>
  <c r="X28" i="6" s="1"/>
  <c r="Q31" i="6"/>
  <c r="X87" i="6"/>
  <c r="X85" i="6"/>
  <c r="X84" i="6"/>
  <c r="X75" i="6"/>
  <c r="X53" i="6"/>
  <c r="X39" i="6"/>
  <c r="X38" i="6"/>
  <c r="X37" i="6"/>
  <c r="X36" i="6"/>
  <c r="X35" i="6"/>
  <c r="X34" i="6"/>
  <c r="X33" i="6"/>
  <c r="X32" i="6"/>
  <c r="X30" i="6"/>
  <c r="X29" i="6"/>
  <c r="X27" i="6"/>
  <c r="X26" i="6"/>
  <c r="X25" i="6"/>
  <c r="X24" i="6"/>
  <c r="X23" i="6"/>
  <c r="X7" i="6"/>
  <c r="X14" i="6"/>
  <c r="X13" i="6"/>
  <c r="X11" i="6"/>
  <c r="Q22" i="6" l="1"/>
  <c r="Q21" i="6" s="1"/>
  <c r="X31" i="6"/>
  <c r="Z91" i="6"/>
  <c r="Z87" i="6"/>
  <c r="Z85" i="6"/>
  <c r="Z84" i="6"/>
  <c r="Z51" i="6"/>
  <c r="Z50" i="6"/>
  <c r="Z49" i="6"/>
  <c r="Z48" i="6"/>
  <c r="Z47" i="6"/>
  <c r="Z45" i="6"/>
  <c r="Z44" i="6"/>
  <c r="Z43" i="6"/>
  <c r="Z42" i="6"/>
  <c r="Z41" i="6"/>
  <c r="Z39" i="6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4" i="6"/>
  <c r="Z23" i="6"/>
  <c r="Z14" i="6"/>
  <c r="Z13" i="6"/>
  <c r="Z12" i="6"/>
  <c r="Z11" i="6"/>
  <c r="Z10" i="6"/>
  <c r="Z9" i="6"/>
  <c r="Z8" i="6"/>
  <c r="Z7" i="6"/>
  <c r="Z6" i="6" l="1"/>
  <c r="Z22" i="6"/>
  <c r="X40" i="6" l="1"/>
  <c r="H28" i="7" l="1"/>
  <c r="G24" i="7"/>
  <c r="H21" i="7"/>
  <c r="H24" i="7" s="1"/>
  <c r="H19" i="7"/>
  <c r="G19" i="7"/>
  <c r="H10" i="7"/>
  <c r="H13" i="7" s="1"/>
  <c r="H8" i="7"/>
  <c r="H5" i="7"/>
  <c r="H27" i="7" l="1"/>
  <c r="H29" i="7" s="1"/>
  <c r="H25" i="7"/>
</calcChain>
</file>

<file path=xl/sharedStrings.xml><?xml version="1.0" encoding="utf-8"?>
<sst xmlns="http://schemas.openxmlformats.org/spreadsheetml/2006/main" count="200" uniqueCount="150">
  <si>
    <t>แผนงานยุทธศาสตร์ เสริมสร้างพลังทางสังคม</t>
  </si>
  <si>
    <t>งบประมาณ</t>
  </si>
  <si>
    <t>สำนักงานสหกรณ์จังหวัดตราด</t>
  </si>
  <si>
    <t>1. งบดำเนินงาน</t>
  </si>
  <si>
    <t>ฝบท.</t>
  </si>
  <si>
    <t>-</t>
  </si>
  <si>
    <t>กบส.</t>
  </si>
  <si>
    <t>กตส.</t>
  </si>
  <si>
    <t>หน่วยร่วม</t>
  </si>
  <si>
    <t>แผนงานพื้นฐาน ด้านการสร้างความสามารถในการแข่งขัน</t>
  </si>
  <si>
    <t>1.1.1 งานบริหารทั่วไป</t>
  </si>
  <si>
    <t>(1) งานอำนวยการจังหวัด</t>
  </si>
  <si>
    <t>6.1 ค่าเช่าใช้บริการสัญญาณโทรศัพท์เคลื่อนที่</t>
  </si>
  <si>
    <t>6.2 ค่าไฟฟ้า น้ำประปา โทรศัพท์ และไปรษณีย์</t>
  </si>
  <si>
    <t>(7) ค่าใช้จ่ายในการดำเนินงาน</t>
  </si>
  <si>
    <t>7.1 ค่าซ่อมแซม/บำรุงรักษารถยนต์ราชการ</t>
  </si>
  <si>
    <t>7.2 ค่าซ่อมแซม/บำรุงรักษาครุภัณฑ์</t>
  </si>
  <si>
    <t>(8) ค่าจัดนิทรรศการร่วมกับหน่วยงานภายในจังหวัด และประชาสัมพันธ์ตามภารกิจของหน่วยงาน</t>
  </si>
  <si>
    <t>(9) เงินสำรองจังหวัด</t>
  </si>
  <si>
    <t>1.1.2 ค่าใช้จ่ายในงานส่งเสริมและพัฒนาสหกรณ์/กลุ่มเกษตรกรให้มีความเข้มแข็งตามศักยภาพ</t>
  </si>
  <si>
    <t>(2) ค่าเช่าสำนักงาน (ห้ามถัวจ่าย)</t>
  </si>
  <si>
    <t>(3) ค่าจ้างเหมาทำความสะอาด (ห้ามถัวจ่าย)            1 อัตรา</t>
  </si>
  <si>
    <t>(6) ค่าสาธารณูปโภค (ห้ามถัวจ่าย)</t>
  </si>
  <si>
    <t>7.3 ค่าพาหนะ ค่าน้ำมันเชื้อเพลิงและหล่อลื่น (กลุ่มงานจังหวัด)</t>
  </si>
  <si>
    <t>7.4 ค่าวัสดุสำนักงาน</t>
  </si>
  <si>
    <t>7.5 ค่าประกันภัยรถยนต์</t>
  </si>
  <si>
    <t>7.7 ค่าวัสดุงานบ้านงานครัว</t>
  </si>
  <si>
    <t>1. งบบุคลากร</t>
  </si>
  <si>
    <t>1.1 ตอบแทนพนักงานราชการ</t>
  </si>
  <si>
    <t>2. งบดำเนินงาน</t>
  </si>
  <si>
    <t>2.1 ค่าตอบแทน ใช้สอยและวัสดุ</t>
  </si>
  <si>
    <t>(1) ค่าตอบแทน - ค่าเช่าบ้าน</t>
  </si>
  <si>
    <t xml:space="preserve">(2) ค่าใช้สอย </t>
  </si>
  <si>
    <t>1) เงินสมทบกองทุนประกันสังคม</t>
  </si>
  <si>
    <t>2) เงินสมทบกองทุนเงินทดแทน</t>
  </si>
  <si>
    <t>ผู้รับผิด ชอบหลัก</t>
  </si>
  <si>
    <t xml:space="preserve">               อุบลรัตนราชกัญญา สิริวัฒนาพรรณวดี</t>
  </si>
  <si>
    <t>- กลุ่มส่งเสริมสหกรณ์ 1</t>
  </si>
  <si>
    <t>- กลุ่มส่งเสริมสหกรณ์ 2</t>
  </si>
  <si>
    <t>- กลุ่มส่งเสริมสหกรณ์ 3</t>
  </si>
  <si>
    <t>- กลุ่มส่งเสริมสหกรณ์ 4</t>
  </si>
  <si>
    <t>คงเหลือ</t>
  </si>
  <si>
    <t>ค่าใช้จ่ายในงานส่งเสริมและพัฒนาสหกรณ์/กลุ่มเกษตรกรให้มีความเข้มแข็งตามศักยภาพ</t>
  </si>
  <si>
    <t>ลำดับ</t>
  </si>
  <si>
    <t>ชื่อกลุ่ม</t>
  </si>
  <si>
    <t>รายการ</t>
  </si>
  <si>
    <t>สหกรณ์ (แห่ง)</t>
  </si>
  <si>
    <t>จำนวน (บาท)</t>
  </si>
  <si>
    <t>กลุ่ม (แห่ง)</t>
  </si>
  <si>
    <t>รวมเป็นเงิน (บาท)</t>
  </si>
  <si>
    <t>กลุ่มส่งเสริมสหกรณ์ 1</t>
  </si>
  <si>
    <t>เบี้ยเลี้ยง</t>
  </si>
  <si>
    <t>ค่าพาหนะ ค่าน้ำมันเชื้อเพลิง</t>
  </si>
  <si>
    <t>รวมเป็นเงิน</t>
  </si>
  <si>
    <t>สหกรณ์  (แห่ง)</t>
  </si>
  <si>
    <t>กลุ่มส่งเสริมสหกรณ์ 2</t>
  </si>
  <si>
    <t>กลุ่มส่งเสริมสหกรณ์ 3</t>
  </si>
  <si>
    <t>กลุ่มส่งเสริมสหกรณ์ 4</t>
  </si>
  <si>
    <t>รวมเป็นเงินทั้งหมด</t>
  </si>
  <si>
    <t>ค่าใช้จ่ายในการปฏิบัติงานของเจ้าหน้าที่</t>
  </si>
  <si>
    <t>ค่าพาหนะ ค่าน้ำมันเชื้อเพลิงและหล่อลื่น</t>
  </si>
  <si>
    <t>ค่าพาหนะ ค่าน้ำมันเชื้อเพลิง (ค่าเรือ (200+(80*2*2))x12 =6240</t>
  </si>
  <si>
    <t>หมายเหตุการคำนวณ  :</t>
  </si>
  <si>
    <t>กลุ่มเกษตรกร เฉลี่ย 6 ครั้ง/ปี = 720 บาท/กลุ่มเกษตรกร (ปี 62 ได้ที่ละ 1,050 บาท)</t>
  </si>
  <si>
    <t>สหกรณ์ เฉลี่ยประมาณ 16 ครั้ง/ปี = 1,920 - 1,930 บาท/สหกรณ์ (ปี 62 ได้ที่ละ 2,800 บาท)</t>
  </si>
  <si>
    <t>ค่าน้ำมัน คำนวณจาก ปริมาณการค่าใช้จ่ายเฉลี่ยการเติมน้ำมันตั้งแต่ต้นปี 63 ของแต่ละกลุ่มส่งเสริมสหกรณ์</t>
  </si>
  <si>
    <t>1.</t>
  </si>
  <si>
    <t>2.</t>
  </si>
  <si>
    <t>3.</t>
  </si>
  <si>
    <t>(ครึ่งปีแรก)</t>
  </si>
  <si>
    <r>
      <rPr>
        <b/>
        <sz val="16"/>
        <color theme="1"/>
        <rFont val="Angsana New"/>
        <family val="1"/>
      </rPr>
      <t>กิจกรรมหลั</t>
    </r>
    <r>
      <rPr>
        <sz val="16"/>
        <color theme="1"/>
        <rFont val="Angsana New"/>
        <family val="1"/>
      </rPr>
      <t>ก : ส่งเสริมและพัฒนาสหกรณ์และกลุ่มเกษตรกร</t>
    </r>
  </si>
  <si>
    <r>
      <t xml:space="preserve">1.1 ค่าตอบแทน ใช้สอยและวัสดุ (ถัวจ่าย) </t>
    </r>
    <r>
      <rPr>
        <b/>
        <u/>
        <sz val="16"/>
        <rFont val="Angsana New"/>
        <family val="1"/>
      </rPr>
      <t>ยกเว้น</t>
    </r>
    <r>
      <rPr>
        <b/>
        <sz val="16"/>
        <rFont val="Angsana New"/>
        <family val="1"/>
      </rPr>
      <t>รายการที่กำหนดห้ามถัวจ่าย</t>
    </r>
  </si>
  <si>
    <t>ประชุม/อบรม</t>
  </si>
  <si>
    <t>เงินอุดหนุน</t>
  </si>
  <si>
    <t>กิจกรรม : ส่งเสริมกิจกรรมสหกรณ์นักเรียนในโรงเรียนเพียงหลวง ในทูลกระหม่อมหญิง</t>
  </si>
  <si>
    <t>งบลงทุน</t>
  </si>
  <si>
    <t>แผนงานยุทธศาสตร์ เพื่อสนับสนุนด้านการสร้างโอกาสและความเสมอภาคทางสังคม</t>
  </si>
  <si>
    <t>งบบุคลากร</t>
  </si>
  <si>
    <t>กพส.</t>
  </si>
  <si>
    <t>เบิกจ่าย</t>
  </si>
  <si>
    <t>กิจกรรม : ส่งเสริมกิจกรรมสหกรณ์นักเรียนในโรงเรียน ตามพระราชดำริสมเด็จ</t>
  </si>
  <si>
    <t xml:space="preserve">              พระกนิษฐาธิราชเจ้า กรมสมเด็จพระเทพรัตนราชสุดาฯ สยามบรมราชกุมารี</t>
  </si>
  <si>
    <t>(4) ค่าจ้างเหมาพนักงานขับรถยนต์ (ห้ามถัวจ่าย)      3 อัตรา</t>
  </si>
  <si>
    <t>(5) ค่าจ้างเหมารักษาความปลอดภัย (ห้ามถัวจ่าย)     2 อัตรา</t>
  </si>
  <si>
    <t>1.1.3 ค่าใช้จ่ายในการดำเนินงานกำกับ ดูแล ตรวจสอบและคุ้มครองระบบสหกรณ์</t>
  </si>
  <si>
    <r>
      <t xml:space="preserve">กิจกรรม ส่งเสริมและพัฒนาสหกรณ์และกลุ่มเกษตรกรให้มีความเข้มแข็งตามศักยภาพ </t>
    </r>
    <r>
      <rPr>
        <b/>
        <sz val="24"/>
        <color rgb="FFFF0000"/>
        <rFont val="TH SarabunPSK"/>
        <family val="2"/>
      </rPr>
      <t>(ปี 2564)</t>
    </r>
  </si>
  <si>
    <t xml:space="preserve">แผนงานบุคลากรภาครัฐ </t>
  </si>
  <si>
    <t>- ฝ่ายบริหารทั่วไป</t>
  </si>
  <si>
    <r>
      <rPr>
        <b/>
        <sz val="16"/>
        <color theme="1"/>
        <rFont val="Angsana New"/>
        <family val="1"/>
      </rPr>
      <t>ผลผลิต</t>
    </r>
    <r>
      <rPr>
        <sz val="16"/>
        <color theme="1"/>
        <rFont val="Angsana New"/>
        <family val="1"/>
      </rPr>
      <t xml:space="preserve"> : สหกรณ์และกลุ่มเกษตรกรได้รับการส่งเสริมและพัฒนาให้มีความเข้มแข็งตามศักยภาพ</t>
    </r>
  </si>
  <si>
    <t>(1) จัดประชุมซักซ้อมการตรวจการ</t>
  </si>
  <si>
    <t>(3) ตรวจการตามคำสั่งนายทะเบียนสหกรณ์ (ร้อยละ 15)</t>
  </si>
  <si>
    <t>(4) ติดตามประเมินผลความก้าวหน้าการแก้ไขข้อบกพร่อง</t>
  </si>
  <si>
    <t>(5) จัดประชุมคณะทำงานระดับจังหวัดแก้ไขปัญหาการดำเนินงานของสหกรณ์และกลุ่มเกษตรกร</t>
  </si>
  <si>
    <t>(6) ชำระบัญชีสหกรณ์/กลุ่มเกษตรกร</t>
  </si>
  <si>
    <t>ที่มีข้อบกพร่อง (จกบ.)</t>
  </si>
  <si>
    <r>
      <rPr>
        <b/>
        <sz val="16"/>
        <rFont val="Angsana New"/>
        <family val="1"/>
      </rPr>
      <t>โครงการ</t>
    </r>
    <r>
      <rPr>
        <sz val="16"/>
        <rFont val="Angsana New"/>
        <family val="1"/>
      </rPr>
      <t xml:space="preserve"> : ช่วยเหลือด้านหนี้สินสมาชิกสหกรณ์และกลุ่มเกษตรกร</t>
    </r>
  </si>
  <si>
    <r>
      <rPr>
        <b/>
        <sz val="16"/>
        <rFont val="Angsana New"/>
        <family val="1"/>
      </rPr>
      <t>กิจกรรมหลัก</t>
    </r>
    <r>
      <rPr>
        <sz val="16"/>
        <rFont val="Angsana New"/>
        <family val="1"/>
      </rPr>
      <t xml:space="preserve"> : ช่วยเหลือด้านหนี้สินสมาชิกสหกรณ์และกลุ่มเกษตรกร</t>
    </r>
  </si>
  <si>
    <r>
      <rPr>
        <b/>
        <sz val="16"/>
        <color theme="1"/>
        <rFont val="Angsana New"/>
        <family val="1"/>
      </rPr>
      <t>โครงการ</t>
    </r>
    <r>
      <rPr>
        <sz val="16"/>
        <color theme="1"/>
        <rFont val="Angsana New"/>
        <family val="1"/>
      </rPr>
      <t xml:space="preserve"> : ส่งเสริมการดำเนินงานอันเนื่องมาจากพระราชดำริ</t>
    </r>
  </si>
  <si>
    <r>
      <rPr>
        <b/>
        <sz val="16"/>
        <color theme="1"/>
        <rFont val="Angsana New"/>
        <family val="1"/>
      </rPr>
      <t>กิจกรรมหลัก</t>
    </r>
    <r>
      <rPr>
        <sz val="16"/>
        <color theme="1"/>
        <rFont val="Angsana New"/>
        <family val="1"/>
      </rPr>
      <t xml:space="preserve"> : พัฒนาสหกรณ์/กลุ่มเกษตรกรในพื้นที่โครงการอันเนื่องมาจากพระราชดำริ</t>
    </r>
  </si>
  <si>
    <r>
      <rPr>
        <b/>
        <sz val="16"/>
        <color rgb="FF0000FF"/>
        <rFont val="Angsana New"/>
        <family val="1"/>
      </rPr>
      <t>กิจกรรมรอง</t>
    </r>
    <r>
      <rPr>
        <sz val="16"/>
        <color rgb="FF0000FF"/>
        <rFont val="Angsana New"/>
        <family val="1"/>
      </rPr>
      <t xml:space="preserve"> : ลดดอกเบี้ยเงินกู้ให้เกษตรกรสมาชิกสหกรณ์/กลุ่มเกษตรกร</t>
    </r>
  </si>
  <si>
    <r>
      <rPr>
        <b/>
        <sz val="16"/>
        <color rgb="FF0000FF"/>
        <rFont val="Angsana New"/>
        <family val="1"/>
      </rPr>
      <t>กิจกรรมรอง</t>
    </r>
    <r>
      <rPr>
        <sz val="16"/>
        <color rgb="FF0000FF"/>
        <rFont val="Angsana New"/>
        <family val="1"/>
      </rPr>
      <t xml:space="preserve"> : ส่งเสริมและพัฒนาสหกรณ์/กลุ่มเกษตรกรในพื้นที่โครงการอันเนื่องมาจากพระราชดำริ</t>
    </r>
  </si>
  <si>
    <t>ค่าใช้สอย/งบดำเนินงาน</t>
  </si>
  <si>
    <t>แผนปฏิบัติงานและงบประมาณรายจ่าย ประจำปีงบประมาณ พ.ศ. 2565</t>
  </si>
  <si>
    <r>
      <rPr>
        <b/>
        <sz val="16"/>
        <color theme="1"/>
        <rFont val="Angsana New"/>
        <family val="1"/>
      </rPr>
      <t xml:space="preserve">รายการ : </t>
    </r>
    <r>
      <rPr>
        <sz val="16"/>
        <color theme="1"/>
        <rFont val="Angsana New"/>
        <family val="1"/>
      </rPr>
      <t xml:space="preserve">บุคลากรภาครัฐ </t>
    </r>
  </si>
  <si>
    <r>
      <rPr>
        <b/>
        <sz val="16"/>
        <color rgb="FF0000FF"/>
        <rFont val="Angsana New"/>
        <family val="1"/>
      </rPr>
      <t>ค่าใช้จ่าย :</t>
    </r>
    <r>
      <rPr>
        <sz val="16"/>
        <color rgb="FF0000FF"/>
        <rFont val="Angsana New"/>
        <family val="1"/>
      </rPr>
      <t xml:space="preserve"> บุคลากรภาครัฐกรมส่งเสริมสหกรณ์</t>
    </r>
  </si>
  <si>
    <r>
      <rPr>
        <b/>
        <sz val="16"/>
        <color rgb="FF0000FF"/>
        <rFont val="Angsana New"/>
        <family val="1"/>
      </rPr>
      <t>กิจกรรมรอง</t>
    </r>
    <r>
      <rPr>
        <sz val="16"/>
        <color rgb="FF0000FF"/>
        <rFont val="Angsana New"/>
        <family val="1"/>
      </rPr>
      <t xml:space="preserve"> : ส่งเสริมและพัฒนาสหกรณ์/กลุ่มเกษตรกรให้มีความเข้มแข็งตามศักยภาพ</t>
    </r>
  </si>
  <si>
    <t>กจส.</t>
  </si>
  <si>
    <r>
      <rPr>
        <b/>
        <sz val="16"/>
        <color theme="1"/>
        <rFont val="Angsana New"/>
        <family val="1"/>
      </rPr>
      <t>กิจกรรมหลั</t>
    </r>
    <r>
      <rPr>
        <sz val="16"/>
        <color theme="1"/>
        <rFont val="Angsana New"/>
        <family val="1"/>
      </rPr>
      <t>ก : การพัฒนาเทคโนโลยีสารสนเทศและการสื่อสาร</t>
    </r>
  </si>
  <si>
    <t>ประเภทรายจ่ายงบลงทุน</t>
  </si>
  <si>
    <t>(รายจ่ายเพื่อการลงทุนด้านเทคโนโลยีสารสนเทศ)</t>
  </si>
  <si>
    <t>- ครุภัณฑ์คอมพิวเตอร์</t>
  </si>
  <si>
    <r>
      <rPr>
        <b/>
        <sz val="16"/>
        <rFont val="Angsana New"/>
        <family val="1"/>
      </rPr>
      <t>โครงการ</t>
    </r>
    <r>
      <rPr>
        <sz val="16"/>
        <rFont val="Angsana New"/>
        <family val="1"/>
      </rPr>
      <t xml:space="preserve"> : พัฒนาทักษะในการประกอบอาชีพเพื่อสร้างรายได้</t>
    </r>
  </si>
  <si>
    <r>
      <rPr>
        <b/>
        <sz val="16"/>
        <rFont val="Angsana New"/>
        <family val="1"/>
      </rPr>
      <t>กิจกรรมหลัก</t>
    </r>
    <r>
      <rPr>
        <sz val="16"/>
        <rFont val="Angsana New"/>
        <family val="1"/>
      </rPr>
      <t xml:space="preserve"> : นำลูกหลานเกษตรกรกลับบ้าน สานต่อาชีพการเกษตร</t>
    </r>
  </si>
  <si>
    <r>
      <rPr>
        <b/>
        <sz val="16"/>
        <color rgb="FF0000FF"/>
        <rFont val="Angsana New"/>
        <family val="1"/>
      </rPr>
      <t>กิจกรรมรอง</t>
    </r>
    <r>
      <rPr>
        <sz val="16"/>
        <color rgb="FF0000FF"/>
        <rFont val="Angsana New"/>
        <family val="1"/>
      </rPr>
      <t xml:space="preserve"> : นำลูกหลานเกษตรกรกลับบ้าน สานต่ออาชีพการเกษตร</t>
    </r>
  </si>
  <si>
    <t>(2) ตรวจการสหกรณ์โดยทีมตรวจสอบระดับจังหวัด (สอ.3+สค.6+สก.เสี่ยง4) 14 แห่ง</t>
  </si>
  <si>
    <t>1.1.4 ค่าใช้จ่ายในการดำเนินการส่งเสริมและพัฒนาสหกรณ์ภาคการเกษตรและกลุ่มเกษตรกร</t>
  </si>
  <si>
    <t>ให้มีความเข้มแข็ง</t>
  </si>
  <si>
    <t>1.1.5 ค่าใช้จ่ายในการดำเนินกิจกรรมเพื่อสนับสนุนงานนโยบายสำคัญและตอบตัวชี้วัด</t>
  </si>
  <si>
    <t>การประเมินส่วนราชการ (ส่งเสริมกษตรแปลงใหญ่)</t>
  </si>
  <si>
    <t>แผนงานยุทธศาสตร์ การเกษตรสร้างมูลค่า</t>
  </si>
  <si>
    <r>
      <rPr>
        <b/>
        <sz val="16"/>
        <rFont val="Angsana New"/>
        <family val="1"/>
      </rPr>
      <t>โครงการ :</t>
    </r>
    <r>
      <rPr>
        <sz val="16"/>
        <rFont val="Angsana New"/>
        <family val="1"/>
      </rPr>
      <t xml:space="preserve"> ส่งเสริมเกษตรปลอดภัยในสหกรณ์และกลุ่มเกษตรกร</t>
    </r>
  </si>
  <si>
    <r>
      <rPr>
        <b/>
        <sz val="16"/>
        <color theme="1"/>
        <rFont val="Angsana New"/>
        <family val="1"/>
      </rPr>
      <t>กิจกรรมหลัก</t>
    </r>
    <r>
      <rPr>
        <sz val="16"/>
        <color theme="1"/>
        <rFont val="Angsana New"/>
        <family val="1"/>
      </rPr>
      <t xml:space="preserve"> : ส่งเสริมเกษตรปลอดภัยในสหกรณ์และกลุ่มเกษตรกร</t>
    </r>
  </si>
  <si>
    <r>
      <rPr>
        <b/>
        <sz val="16"/>
        <color rgb="FF0000FF"/>
        <rFont val="Angsana New"/>
        <family val="1"/>
      </rPr>
      <t>กิจกรรมรอง</t>
    </r>
    <r>
      <rPr>
        <sz val="16"/>
        <color rgb="FF0000FF"/>
        <rFont val="Angsana New"/>
        <family val="1"/>
      </rPr>
      <t xml:space="preserve"> : พัฒนาคุณภาพการผลิตสินค้าเกษตรกรของสมาชิกสสหกรณ์และกลุ่มเกษตรกร</t>
    </r>
  </si>
  <si>
    <t>สู่มาตรฐาน GAP</t>
  </si>
  <si>
    <t>แผนงานบูรณาการ การพัฒนาและส่งเสริมเศรษฐกิจฐานราก</t>
  </si>
  <si>
    <r>
      <rPr>
        <b/>
        <sz val="16"/>
        <rFont val="Angsana New"/>
        <family val="1"/>
      </rPr>
      <t>โครงการ :</t>
    </r>
    <r>
      <rPr>
        <sz val="16"/>
        <rFont val="Angsana New"/>
        <family val="1"/>
      </rPr>
      <t xml:space="preserve"> ส่งเสริมการพัฒนาระบบตลาดภายในสำหรับสินค้าเกษตร</t>
    </r>
  </si>
  <si>
    <r>
      <t xml:space="preserve">กิจกรรมหลัก : </t>
    </r>
    <r>
      <rPr>
        <sz val="16"/>
        <rFont val="Angsana New"/>
        <family val="1"/>
      </rPr>
      <t>พัฒนากลไกการตลาดเพื่อเพิ่มช่องทางการจำหน่ายสินค้าของสหกรณ์และกลุ่มเกษตรกร</t>
    </r>
  </si>
  <si>
    <t>กิจกรรม : ส่งเสริมการสหกรณ์ตามโครงการอันเนื่องมาจากพระราชดำริ</t>
  </si>
  <si>
    <t>กิจกรรม : คลินิกเกษตรเคลื่อนที่ในพระราชานุเคราะห์ สมเด็จพระบรมโอรสาธิราชฯ</t>
  </si>
  <si>
    <t xml:space="preserve">               สยามมกุฎราชกุมาร</t>
  </si>
  <si>
    <t>กิจกรรม : ขับเคลื่อนการประยุกต์ใช้หลักปรัชญาของเศรษฐกิจพอเพียงในสหกรณ์และ</t>
  </si>
  <si>
    <t xml:space="preserve">               กลุ่มเกษตรกร</t>
  </si>
  <si>
    <r>
      <rPr>
        <b/>
        <sz val="16"/>
        <rFont val="Angsana New"/>
        <family val="1"/>
      </rPr>
      <t>โครงการ :</t>
    </r>
    <r>
      <rPr>
        <sz val="16"/>
        <rFont val="Angsana New"/>
        <family val="1"/>
      </rPr>
      <t xml:space="preserve"> ส่งเสริมและพัฒนาอาชีพเพื่อแก้ไขปัญหาที่ดินทำกินของเกษตรกร</t>
    </r>
  </si>
  <si>
    <r>
      <t xml:space="preserve">กิจกรรมหลัก : </t>
    </r>
    <r>
      <rPr>
        <sz val="16"/>
        <rFont val="Angsana New"/>
        <family val="1"/>
      </rPr>
      <t>ส่งเสริมและพัฒนาอาชีพภายใต้โครงการจัดที่ดินตามนโยบายรัฐบาล</t>
    </r>
  </si>
  <si>
    <r>
      <rPr>
        <b/>
        <sz val="16"/>
        <rFont val="Angsana New"/>
        <family val="1"/>
      </rPr>
      <t>กิจกรรมรอง</t>
    </r>
    <r>
      <rPr>
        <sz val="16"/>
        <rFont val="Angsana New"/>
        <family val="1"/>
      </rPr>
      <t xml:space="preserve"> : ส่งเสริมและพัฒนาสหกรณ์/กลุ่มเกษตรกรให้มีความเข้มแข็งตามศักยภาพ</t>
    </r>
  </si>
  <si>
    <r>
      <rPr>
        <b/>
        <sz val="16"/>
        <rFont val="Angsana New"/>
        <family val="1"/>
      </rPr>
      <t>โครงการ :</t>
    </r>
    <r>
      <rPr>
        <sz val="16"/>
        <rFont val="Angsana New"/>
        <family val="1"/>
      </rPr>
      <t xml:space="preserve"> พัฒนาศักยภาพการดำเนินธุรกิจของสหกรณ์ กลุ่มเกษตรกร และธุรกิจชุมชน</t>
    </r>
  </si>
  <si>
    <r>
      <rPr>
        <b/>
        <sz val="16"/>
        <rFont val="Angsana New"/>
        <family val="1"/>
      </rPr>
      <t>กิจกรรมหลัก</t>
    </r>
    <r>
      <rPr>
        <sz val="16"/>
        <rFont val="Angsana New"/>
        <family val="1"/>
      </rPr>
      <t xml:space="preserve"> : ส่งเสริมเกษตรแปรรูปในสหกรณ์และกลุ่มเกษตรกร</t>
    </r>
  </si>
  <si>
    <r>
      <rPr>
        <b/>
        <sz val="16"/>
        <color rgb="FF0000FF"/>
        <rFont val="Angsana New"/>
        <family val="1"/>
      </rPr>
      <t>กิจกรรมรอง</t>
    </r>
    <r>
      <rPr>
        <sz val="16"/>
        <color rgb="FF0000FF"/>
        <rFont val="Angsana New"/>
        <family val="1"/>
      </rPr>
      <t xml:space="preserve"> : พัมนาศักยภาพสหกรณ์และกลุ่มเกษตรกรให้เข้าสู่ระบบการผลิตเกษตรแปรรูปเพื่อสร้าง</t>
    </r>
  </si>
  <si>
    <t>มูลค่าเพิ่ม</t>
  </si>
  <si>
    <t>โครงการส่งเสริมการดำเนินธุรกิจร้านค้าสหกรณ์ในรูปแบบซูเปอร์มาร์เก็ตสหกรณ์</t>
  </si>
  <si>
    <t>โครงการสร้างความเข้มแข็งให้กับกลุ่มเกษตรกร เพื่อเข้าถึงแหล่งเงินทุนในการผลิตและการตลาด</t>
  </si>
  <si>
    <t>กสส.1, กสส.2</t>
  </si>
  <si>
    <t>โครงการประชุมเชิงปฏิบัติการพัฒนาความเข้มแข็งกลุ่มเกษตรกร</t>
  </si>
  <si>
    <t>โครงการพัฒนาศักยภาพสหกรณ์และกลุ่มเกษตรกรที่มีความสามารถในการแก้ไขปัญหาหนี้ค้างชำระ</t>
  </si>
  <si>
    <t>ของสมาชิก</t>
  </si>
  <si>
    <t xml:space="preserve">ค่าซ่อมแซมครุภัณฑ์ </t>
  </si>
  <si>
    <t>กง 4244 - เปลี่ยนยางรถยนต์ 265/60R18</t>
  </si>
  <si>
    <t>นข 1616 - เปลี่ยนฟิล์มที่เสื่อมสภาพ</t>
  </si>
  <si>
    <t>กข 6559 - เปลี่ยนลูกปืนล้อหน้า/จานเบรค/ที่ปัดน้ำฝน</t>
  </si>
  <si>
    <r>
      <t xml:space="preserve">กิจกรรมหลัก : </t>
    </r>
    <r>
      <rPr>
        <sz val="16"/>
        <rFont val="Angsana New"/>
        <family val="1"/>
      </rPr>
      <t>ส่งเสริมเกษตรปลอดภัยในสหกรณ์และกลุ่มเกษตรกร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</si>
</sst>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4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sz val="16"/>
      <color rgb="FF0000FF"/>
      <name val="TH SarabunPSK"/>
      <family val="2"/>
    </font>
    <font>
      <b/>
      <sz val="16"/>
      <color rgb="FF0000FF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24"/>
      <color theme="1"/>
      <name val="TH SarabunPSK"/>
      <family val="2"/>
    </font>
    <font>
      <b/>
      <sz val="14"/>
      <color theme="1"/>
      <name val="TH SarabunPSK"/>
      <family val="2"/>
    </font>
    <font>
      <b/>
      <sz val="18"/>
      <color rgb="FFFF0000"/>
      <name val="TH SarabunPSK"/>
      <family val="2"/>
    </font>
    <font>
      <b/>
      <sz val="20"/>
      <color rgb="FFFF0000"/>
      <name val="TH SarabunPSK"/>
      <family val="2"/>
    </font>
    <font>
      <b/>
      <u val="singleAccounting"/>
      <sz val="20"/>
      <color rgb="FFFF0000"/>
      <name val="TH SarabunPSK"/>
      <family val="2"/>
    </font>
    <font>
      <b/>
      <sz val="14"/>
      <name val="TH SarabunPSK"/>
      <family val="2"/>
    </font>
    <font>
      <b/>
      <sz val="18"/>
      <color rgb="FF0000FF"/>
      <name val="TH SarabunPSK"/>
      <family val="2"/>
    </font>
    <font>
      <sz val="14"/>
      <name val="TH SarabunPSK"/>
      <family val="2"/>
    </font>
    <font>
      <b/>
      <sz val="24"/>
      <color rgb="FFFF0000"/>
      <name val="TH SarabunPSK"/>
      <family val="2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16"/>
      <color rgb="FFFF0000"/>
      <name val="Angsana New"/>
      <family val="1"/>
    </font>
    <font>
      <sz val="16"/>
      <color rgb="FF006600"/>
      <name val="Angsana New"/>
      <family val="1"/>
    </font>
    <font>
      <sz val="16"/>
      <color rgb="FF0000FF"/>
      <name val="Angsana New"/>
      <family val="1"/>
    </font>
    <font>
      <b/>
      <sz val="16"/>
      <color rgb="FF0000FF"/>
      <name val="Angsana New"/>
      <family val="1"/>
    </font>
    <font>
      <i/>
      <sz val="16"/>
      <color theme="1"/>
      <name val="Angsana New"/>
      <family val="1"/>
    </font>
    <font>
      <b/>
      <i/>
      <sz val="16"/>
      <color theme="1"/>
      <name val="Angsana New"/>
      <family val="1"/>
    </font>
    <font>
      <sz val="16"/>
      <color rgb="FFFF0000"/>
      <name val="Angsana New"/>
      <family val="1"/>
    </font>
    <font>
      <sz val="16"/>
      <name val="Angsana New"/>
      <family val="1"/>
    </font>
    <font>
      <sz val="16"/>
      <color rgb="FF0000CC"/>
      <name val="Angsana New"/>
      <family val="1"/>
    </font>
    <font>
      <b/>
      <sz val="16"/>
      <name val="Angsana New"/>
      <family val="1"/>
    </font>
    <font>
      <b/>
      <u/>
      <sz val="16"/>
      <name val="Angsana New"/>
      <family val="1"/>
    </font>
    <font>
      <b/>
      <u/>
      <sz val="16"/>
      <color rgb="FF0000FF"/>
      <name val="Angsana New"/>
      <family val="1"/>
    </font>
    <font>
      <sz val="16"/>
      <color rgb="FF000099"/>
      <name val="Angsana New"/>
      <family val="1"/>
    </font>
    <font>
      <sz val="16"/>
      <color rgb="FFFF0000"/>
      <name val="TH SarabunPSK"/>
      <family val="2"/>
    </font>
    <font>
      <sz val="16"/>
      <color theme="8" tint="-0.249977111117893"/>
      <name val="Angsana New"/>
      <family val="1"/>
    </font>
    <font>
      <b/>
      <sz val="16"/>
      <color theme="8" tint="-0.249977111117893"/>
      <name val="Angsana New"/>
      <family val="1"/>
    </font>
    <font>
      <i/>
      <sz val="16"/>
      <color theme="1"/>
      <name val="TH SarabunPSK"/>
      <family val="2"/>
    </font>
    <font>
      <u/>
      <sz val="16"/>
      <color theme="1"/>
      <name val="TH SarabunPSK"/>
      <family val="2"/>
    </font>
    <font>
      <i/>
      <u/>
      <sz val="16"/>
      <color rgb="FF0000FF"/>
      <name val="Angsana New"/>
      <family val="1"/>
    </font>
    <font>
      <b/>
      <u/>
      <sz val="16"/>
      <color rgb="FFFF0000"/>
      <name val="Angsana New"/>
      <family val="1"/>
    </font>
    <font>
      <sz val="12"/>
      <name val="Angsana New"/>
      <family val="1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7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2" fillId="0" borderId="0" xfId="0" applyFont="1" applyAlignment="1">
      <alignment horizontal="left"/>
    </xf>
    <xf numFmtId="187" fontId="1" fillId="0" borderId="0" xfId="1" applyNumberFormat="1" applyFont="1"/>
    <xf numFmtId="187" fontId="1" fillId="0" borderId="0" xfId="1" applyNumberFormat="1" applyFont="1" applyBorder="1"/>
    <xf numFmtId="187" fontId="15" fillId="5" borderId="9" xfId="1" applyNumberFormat="1" applyFont="1" applyFill="1" applyBorder="1"/>
    <xf numFmtId="187" fontId="0" fillId="0" borderId="0" xfId="1" applyNumberFormat="1" applyFont="1"/>
    <xf numFmtId="187" fontId="1" fillId="0" borderId="0" xfId="0" applyNumberFormat="1" applyFont="1"/>
    <xf numFmtId="0" fontId="8" fillId="0" borderId="7" xfId="0" applyFont="1" applyBorder="1" applyAlignment="1">
      <alignment horizontal="center"/>
    </xf>
    <xf numFmtId="0" fontId="9" fillId="0" borderId="5" xfId="0" applyFont="1" applyBorder="1"/>
    <xf numFmtId="0" fontId="8" fillId="0" borderId="0" xfId="0" applyFont="1" applyBorder="1"/>
    <xf numFmtId="0" fontId="8" fillId="0" borderId="5" xfId="0" applyFont="1" applyBorder="1"/>
    <xf numFmtId="187" fontId="8" fillId="0" borderId="0" xfId="1" applyNumberFormat="1" applyFont="1" applyBorder="1"/>
    <xf numFmtId="187" fontId="8" fillId="0" borderId="5" xfId="1" applyNumberFormat="1" applyFont="1" applyBorder="1"/>
    <xf numFmtId="187" fontId="8" fillId="0" borderId="8" xfId="1" applyNumberFormat="1" applyFont="1" applyBorder="1"/>
    <xf numFmtId="0" fontId="9" fillId="3" borderId="2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187" fontId="16" fillId="3" borderId="3" xfId="1" applyNumberFormat="1" applyFont="1" applyFill="1" applyBorder="1" applyAlignment="1">
      <alignment horizontal="center"/>
    </xf>
    <xf numFmtId="187" fontId="16" fillId="0" borderId="1" xfId="1" applyNumberFormat="1" applyFont="1" applyBorder="1" applyAlignment="1">
      <alignment horizontal="center"/>
    </xf>
    <xf numFmtId="187" fontId="9" fillId="0" borderId="4" xfId="1" applyNumberFormat="1" applyFont="1" applyBorder="1" applyAlignment="1">
      <alignment horizontal="center"/>
    </xf>
    <xf numFmtId="3" fontId="8" fillId="0" borderId="5" xfId="0" applyNumberFormat="1" applyFont="1" applyBorder="1"/>
    <xf numFmtId="0" fontId="16" fillId="0" borderId="2" xfId="0" applyFont="1" applyBorder="1" applyAlignment="1">
      <alignment horizontal="center"/>
    </xf>
    <xf numFmtId="0" fontId="8" fillId="0" borderId="7" xfId="0" applyFont="1" applyBorder="1"/>
    <xf numFmtId="0" fontId="8" fillId="0" borderId="7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187" fontId="8" fillId="0" borderId="5" xfId="1" applyNumberFormat="1" applyFont="1" applyBorder="1" applyAlignment="1">
      <alignment horizontal="left"/>
    </xf>
    <xf numFmtId="0" fontId="8" fillId="0" borderId="6" xfId="0" applyFont="1" applyBorder="1"/>
    <xf numFmtId="187" fontId="16" fillId="0" borderId="3" xfId="1" applyNumberFormat="1" applyFont="1" applyBorder="1" applyAlignment="1">
      <alignment horizontal="center"/>
    </xf>
    <xf numFmtId="187" fontId="2" fillId="0" borderId="0" xfId="1" applyNumberFormat="1" applyFont="1" applyBorder="1"/>
    <xf numFmtId="187" fontId="4" fillId="0" borderId="0" xfId="0" applyNumberFormat="1" applyFont="1"/>
    <xf numFmtId="187" fontId="4" fillId="0" borderId="27" xfId="0" applyNumberFormat="1" applyFont="1" applyBorder="1"/>
    <xf numFmtId="187" fontId="13" fillId="6" borderId="4" xfId="1" applyNumberFormat="1" applyFont="1" applyFill="1" applyBorder="1"/>
    <xf numFmtId="187" fontId="13" fillId="6" borderId="1" xfId="1" applyNumberFormat="1" applyFont="1" applyFill="1" applyBorder="1"/>
    <xf numFmtId="187" fontId="4" fillId="0" borderId="0" xfId="0" applyNumberFormat="1" applyFont="1" applyBorder="1"/>
    <xf numFmtId="187" fontId="9" fillId="2" borderId="2" xfId="1" applyNumberFormat="1" applyFont="1" applyFill="1" applyBorder="1" applyAlignment="1"/>
    <xf numFmtId="187" fontId="9" fillId="2" borderId="3" xfId="1" applyNumberFormat="1" applyFont="1" applyFill="1" applyBorder="1" applyAlignment="1"/>
    <xf numFmtId="187" fontId="9" fillId="7" borderId="4" xfId="1" applyNumberFormat="1" applyFont="1" applyFill="1" applyBorder="1" applyAlignment="1"/>
    <xf numFmtId="0" fontId="8" fillId="0" borderId="17" xfId="0" applyFont="1" applyBorder="1"/>
    <xf numFmtId="49" fontId="1" fillId="0" borderId="0" xfId="0" applyNumberFormat="1" applyFont="1" applyAlignment="1">
      <alignment horizontal="center"/>
    </xf>
    <xf numFmtId="187" fontId="9" fillId="7" borderId="1" xfId="1" applyNumberFormat="1" applyFont="1" applyFill="1" applyBorder="1" applyAlignment="1"/>
    <xf numFmtId="0" fontId="18" fillId="0" borderId="6" xfId="0" applyFont="1" applyBorder="1"/>
    <xf numFmtId="187" fontId="18" fillId="0" borderId="5" xfId="1" applyNumberFormat="1" applyFont="1" applyBorder="1"/>
    <xf numFmtId="0" fontId="18" fillId="0" borderId="5" xfId="0" applyFont="1" applyBorder="1"/>
    <xf numFmtId="187" fontId="2" fillId="3" borderId="0" xfId="1" applyNumberFormat="1" applyFont="1" applyFill="1" applyBorder="1" applyAlignment="1">
      <alignment horizontal="center"/>
    </xf>
    <xf numFmtId="187" fontId="17" fillId="3" borderId="0" xfId="1" applyNumberFormat="1" applyFont="1" applyFill="1" applyBorder="1" applyAlignment="1">
      <alignment horizontal="left"/>
    </xf>
    <xf numFmtId="187" fontId="7" fillId="3" borderId="0" xfId="1" applyNumberFormat="1" applyFont="1" applyFill="1" applyBorder="1" applyAlignment="1">
      <alignment horizontal="left"/>
    </xf>
    <xf numFmtId="187" fontId="6" fillId="3" borderId="0" xfId="1" applyNumberFormat="1" applyFont="1" applyFill="1" applyBorder="1" applyAlignment="1">
      <alignment horizontal="left"/>
    </xf>
    <xf numFmtId="187" fontId="15" fillId="3" borderId="0" xfId="1" applyNumberFormat="1" applyFont="1" applyFill="1" applyBorder="1"/>
    <xf numFmtId="187" fontId="9" fillId="0" borderId="0" xfId="1" applyNumberFormat="1" applyFont="1" applyBorder="1"/>
    <xf numFmtId="187" fontId="13" fillId="3" borderId="0" xfId="1" applyNumberFormat="1" applyFont="1" applyFill="1" applyBorder="1" applyAlignment="1">
      <alignment horizontal="left"/>
    </xf>
    <xf numFmtId="0" fontId="9" fillId="3" borderId="5" xfId="0" applyFont="1" applyFill="1" applyBorder="1"/>
    <xf numFmtId="0" fontId="8" fillId="3" borderId="0" xfId="0" applyFont="1" applyFill="1" applyBorder="1"/>
    <xf numFmtId="0" fontId="8" fillId="3" borderId="5" xfId="0" applyFont="1" applyFill="1" applyBorder="1"/>
    <xf numFmtId="3" fontId="8" fillId="3" borderId="17" xfId="0" applyNumberFormat="1" applyFont="1" applyFill="1" applyBorder="1"/>
    <xf numFmtId="187" fontId="8" fillId="3" borderId="0" xfId="1" applyNumberFormat="1" applyFont="1" applyFill="1" applyBorder="1"/>
    <xf numFmtId="187" fontId="8" fillId="3" borderId="5" xfId="1" applyNumberFormat="1" applyFont="1" applyFill="1" applyBorder="1"/>
    <xf numFmtId="187" fontId="8" fillId="3" borderId="8" xfId="1" applyNumberFormat="1" applyFont="1" applyFill="1" applyBorder="1"/>
    <xf numFmtId="0" fontId="2" fillId="8" borderId="1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/>
    </xf>
    <xf numFmtId="187" fontId="12" fillId="8" borderId="3" xfId="1" applyNumberFormat="1" applyFont="1" applyFill="1" applyBorder="1" applyAlignment="1">
      <alignment horizontal="center"/>
    </xf>
    <xf numFmtId="187" fontId="12" fillId="8" borderId="1" xfId="1" applyNumberFormat="1" applyFont="1" applyFill="1" applyBorder="1" applyAlignment="1">
      <alignment horizontal="center"/>
    </xf>
    <xf numFmtId="187" fontId="2" fillId="8" borderId="4" xfId="1" applyNumberFormat="1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0" fillId="0" borderId="0" xfId="0" applyFont="1"/>
    <xf numFmtId="0" fontId="20" fillId="0" borderId="16" xfId="0" applyFont="1" applyBorder="1"/>
    <xf numFmtId="0" fontId="20" fillId="0" borderId="16" xfId="0" applyFont="1" applyBorder="1" applyAlignment="1"/>
    <xf numFmtId="0" fontId="20" fillId="0" borderId="0" xfId="0" applyFont="1" applyBorder="1"/>
    <xf numFmtId="0" fontId="21" fillId="0" borderId="11" xfId="0" applyFont="1" applyBorder="1" applyAlignment="1">
      <alignment horizontal="left"/>
    </xf>
    <xf numFmtId="0" fontId="21" fillId="0" borderId="12" xfId="0" applyFont="1" applyBorder="1" applyAlignment="1">
      <alignment horizontal="left"/>
    </xf>
    <xf numFmtId="0" fontId="20" fillId="0" borderId="10" xfId="0" applyFont="1" applyBorder="1"/>
    <xf numFmtId="0" fontId="23" fillId="0" borderId="20" xfId="0" applyFont="1" applyBorder="1"/>
    <xf numFmtId="0" fontId="24" fillId="0" borderId="0" xfId="0" applyFont="1" applyBorder="1"/>
    <xf numFmtId="0" fontId="21" fillId="0" borderId="22" xfId="0" applyFont="1" applyBorder="1"/>
    <xf numFmtId="0" fontId="20" fillId="3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right"/>
    </xf>
    <xf numFmtId="0" fontId="23" fillId="0" borderId="11" xfId="0" applyFont="1" applyBorder="1"/>
    <xf numFmtId="0" fontId="24" fillId="0" borderId="11" xfId="0" applyFont="1" applyBorder="1"/>
    <xf numFmtId="0" fontId="21" fillId="0" borderId="11" xfId="0" applyFont="1" applyBorder="1"/>
    <xf numFmtId="0" fontId="20" fillId="0" borderId="11" xfId="0" applyFont="1" applyBorder="1"/>
    <xf numFmtId="0" fontId="21" fillId="0" borderId="12" xfId="0" applyFont="1" applyBorder="1"/>
    <xf numFmtId="0" fontId="20" fillId="0" borderId="16" xfId="0" applyFont="1" applyBorder="1" applyAlignment="1">
      <alignment horizontal="center"/>
    </xf>
    <xf numFmtId="0" fontId="28" fillId="0" borderId="11" xfId="0" applyFont="1" applyBorder="1"/>
    <xf numFmtId="0" fontId="29" fillId="0" borderId="11" xfId="0" applyFont="1" applyBorder="1"/>
    <xf numFmtId="0" fontId="20" fillId="0" borderId="10" xfId="0" applyFont="1" applyBorder="1" applyAlignment="1">
      <alignment horizontal="center"/>
    </xf>
    <xf numFmtId="4" fontId="20" fillId="4" borderId="10" xfId="0" applyNumberFormat="1" applyFont="1" applyFill="1" applyBorder="1"/>
    <xf numFmtId="0" fontId="20" fillId="0" borderId="12" xfId="0" applyFont="1" applyBorder="1"/>
    <xf numFmtId="0" fontId="20" fillId="0" borderId="21" xfId="0" applyFont="1" applyBorder="1" applyAlignment="1">
      <alignment horizontal="center"/>
    </xf>
    <xf numFmtId="0" fontId="20" fillId="0" borderId="21" xfId="0" applyFont="1" applyBorder="1"/>
    <xf numFmtId="0" fontId="20" fillId="0" borderId="22" xfId="0" applyFont="1" applyBorder="1"/>
    <xf numFmtId="0" fontId="20" fillId="0" borderId="19" xfId="0" applyFont="1" applyBorder="1" applyAlignment="1">
      <alignment horizontal="center"/>
    </xf>
    <xf numFmtId="0" fontId="30" fillId="0" borderId="11" xfId="0" applyFont="1" applyBorder="1"/>
    <xf numFmtId="0" fontId="29" fillId="0" borderId="12" xfId="0" applyFont="1" applyBorder="1"/>
    <xf numFmtId="0" fontId="30" fillId="0" borderId="20" xfId="0" applyFont="1" applyBorder="1"/>
    <xf numFmtId="0" fontId="28" fillId="0" borderId="20" xfId="0" applyFont="1" applyBorder="1"/>
    <xf numFmtId="0" fontId="29" fillId="0" borderId="20" xfId="0" applyFont="1" applyBorder="1"/>
    <xf numFmtId="0" fontId="21" fillId="0" borderId="16" xfId="0" applyFont="1" applyBorder="1"/>
    <xf numFmtId="4" fontId="20" fillId="0" borderId="19" xfId="0" applyNumberFormat="1" applyFont="1" applyBorder="1" applyAlignment="1">
      <alignment horizontal="center"/>
    </xf>
    <xf numFmtId="4" fontId="21" fillId="3" borderId="10" xfId="0" applyNumberFormat="1" applyFont="1" applyFill="1" applyBorder="1" applyAlignment="1">
      <alignment horizontal="right"/>
    </xf>
    <xf numFmtId="0" fontId="31" fillId="0" borderId="11" xfId="0" applyFont="1" applyBorder="1" applyAlignment="1">
      <alignment horizontal="left"/>
    </xf>
    <xf numFmtId="0" fontId="20" fillId="0" borderId="23" xfId="0" applyFont="1" applyBorder="1" applyAlignment="1">
      <alignment horizontal="center"/>
    </xf>
    <xf numFmtId="0" fontId="20" fillId="0" borderId="23" xfId="0" applyFont="1" applyBorder="1"/>
    <xf numFmtId="0" fontId="30" fillId="0" borderId="24" xfId="0" applyFont="1" applyBorder="1"/>
    <xf numFmtId="0" fontId="28" fillId="0" borderId="24" xfId="0" applyFont="1" applyBorder="1"/>
    <xf numFmtId="0" fontId="29" fillId="0" borderId="24" xfId="0" applyFont="1" applyBorder="1"/>
    <xf numFmtId="0" fontId="25" fillId="0" borderId="25" xfId="0" applyFont="1" applyBorder="1"/>
    <xf numFmtId="0" fontId="21" fillId="0" borderId="25" xfId="0" applyFont="1" applyBorder="1"/>
    <xf numFmtId="0" fontId="20" fillId="0" borderId="26" xfId="0" applyFont="1" applyBorder="1" applyAlignment="1">
      <alignment horizontal="center"/>
    </xf>
    <xf numFmtId="4" fontId="25" fillId="3" borderId="26" xfId="0" applyNumberFormat="1" applyFont="1" applyFill="1" applyBorder="1" applyAlignment="1">
      <alignment horizontal="right"/>
    </xf>
    <xf numFmtId="0" fontId="20" fillId="0" borderId="26" xfId="0" applyFont="1" applyBorder="1"/>
    <xf numFmtId="4" fontId="20" fillId="3" borderId="10" xfId="0" applyNumberFormat="1" applyFont="1" applyFill="1" applyBorder="1" applyAlignment="1">
      <alignment horizontal="right"/>
    </xf>
    <xf numFmtId="4" fontId="26" fillId="3" borderId="10" xfId="0" applyNumberFormat="1" applyFont="1" applyFill="1" applyBorder="1" applyAlignment="1">
      <alignment horizontal="right"/>
    </xf>
    <xf numFmtId="0" fontId="33" fillId="0" borderId="11" xfId="0" applyFont="1" applyBorder="1"/>
    <xf numFmtId="49" fontId="29" fillId="0" borderId="11" xfId="0" applyNumberFormat="1" applyFont="1" applyBorder="1"/>
    <xf numFmtId="4" fontId="20" fillId="4" borderId="10" xfId="0" applyNumberFormat="1" applyFont="1" applyFill="1" applyBorder="1" applyAlignment="1">
      <alignment horizontal="right"/>
    </xf>
    <xf numFmtId="4" fontId="21" fillId="4" borderId="10" xfId="0" applyNumberFormat="1" applyFont="1" applyFill="1" applyBorder="1" applyAlignment="1">
      <alignment horizontal="right"/>
    </xf>
    <xf numFmtId="4" fontId="20" fillId="0" borderId="0" xfId="0" applyNumberFormat="1" applyFont="1"/>
    <xf numFmtId="0" fontId="20" fillId="0" borderId="10" xfId="0" applyFont="1" applyBorder="1" applyAlignment="1">
      <alignment horizontal="center" shrinkToFit="1"/>
    </xf>
    <xf numFmtId="4" fontId="21" fillId="4" borderId="10" xfId="0" applyNumberFormat="1" applyFont="1" applyFill="1" applyBorder="1"/>
    <xf numFmtId="4" fontId="26" fillId="4" borderId="10" xfId="0" applyNumberFormat="1" applyFont="1" applyFill="1" applyBorder="1"/>
    <xf numFmtId="4" fontId="21" fillId="4" borderId="19" xfId="0" applyNumberFormat="1" applyFont="1" applyFill="1" applyBorder="1" applyAlignment="1">
      <alignment horizontal="right"/>
    </xf>
    <xf numFmtId="4" fontId="26" fillId="4" borderId="10" xfId="0" applyNumberFormat="1" applyFont="1" applyFill="1" applyBorder="1" applyAlignment="1">
      <alignment horizontal="right"/>
    </xf>
    <xf numFmtId="4" fontId="21" fillId="3" borderId="10" xfId="0" applyNumberFormat="1" applyFont="1" applyFill="1" applyBorder="1"/>
    <xf numFmtId="4" fontId="20" fillId="3" borderId="10" xfId="0" applyNumberFormat="1" applyFont="1" applyFill="1" applyBorder="1"/>
    <xf numFmtId="0" fontId="20" fillId="3" borderId="10" xfId="0" applyFont="1" applyFill="1" applyBorder="1"/>
    <xf numFmtId="4" fontId="20" fillId="0" borderId="10" xfId="0" applyNumberFormat="1" applyFont="1" applyBorder="1"/>
    <xf numFmtId="4" fontId="29" fillId="3" borderId="10" xfId="0" applyNumberFormat="1" applyFont="1" applyFill="1" applyBorder="1"/>
    <xf numFmtId="4" fontId="26" fillId="3" borderId="10" xfId="0" applyNumberFormat="1" applyFont="1" applyFill="1" applyBorder="1"/>
    <xf numFmtId="4" fontId="27" fillId="3" borderId="10" xfId="0" applyNumberFormat="1" applyFont="1" applyFill="1" applyBorder="1"/>
    <xf numFmtId="4" fontId="20" fillId="3" borderId="19" xfId="0" applyNumberFormat="1" applyFont="1" applyFill="1" applyBorder="1"/>
    <xf numFmtId="4" fontId="20" fillId="3" borderId="26" xfId="0" applyNumberFormat="1" applyFont="1" applyFill="1" applyBorder="1"/>
    <xf numFmtId="4" fontId="31" fillId="3" borderId="10" xfId="0" applyNumberFormat="1" applyFont="1" applyFill="1" applyBorder="1"/>
    <xf numFmtId="4" fontId="29" fillId="3" borderId="10" xfId="0" applyNumberFormat="1" applyFont="1" applyFill="1" applyBorder="1" applyAlignment="1">
      <alignment horizontal="right"/>
    </xf>
    <xf numFmtId="4" fontId="31" fillId="4" borderId="26" xfId="0" applyNumberFormat="1" applyFont="1" applyFill="1" applyBorder="1" applyAlignment="1">
      <alignment horizontal="right"/>
    </xf>
    <xf numFmtId="4" fontId="31" fillId="3" borderId="26" xfId="0" applyNumberFormat="1" applyFont="1" applyFill="1" applyBorder="1" applyAlignment="1">
      <alignment horizontal="right"/>
    </xf>
    <xf numFmtId="0" fontId="28" fillId="0" borderId="10" xfId="0" applyFont="1" applyBorder="1"/>
    <xf numFmtId="4" fontId="20" fillId="0" borderId="26" xfId="0" applyNumberFormat="1" applyFont="1" applyBorder="1"/>
    <xf numFmtId="4" fontId="31" fillId="4" borderId="10" xfId="0" applyNumberFormat="1" applyFont="1" applyFill="1" applyBorder="1" applyAlignment="1">
      <alignment horizontal="right"/>
    </xf>
    <xf numFmtId="4" fontId="31" fillId="3" borderId="10" xfId="0" applyNumberFormat="1" applyFont="1" applyFill="1" applyBorder="1" applyAlignment="1">
      <alignment horizontal="right"/>
    </xf>
    <xf numFmtId="0" fontId="29" fillId="0" borderId="10" xfId="0" applyFont="1" applyBorder="1"/>
    <xf numFmtId="4" fontId="29" fillId="0" borderId="10" xfId="0" applyNumberFormat="1" applyFont="1" applyBorder="1"/>
    <xf numFmtId="0" fontId="35" fillId="0" borderId="11" xfId="0" applyFont="1" applyBorder="1"/>
    <xf numFmtId="0" fontId="8" fillId="0" borderId="11" xfId="0" applyFont="1" applyBorder="1"/>
    <xf numFmtId="0" fontId="1" fillId="0" borderId="12" xfId="0" applyFont="1" applyBorder="1"/>
    <xf numFmtId="0" fontId="20" fillId="0" borderId="19" xfId="0" applyFont="1" applyBorder="1"/>
    <xf numFmtId="4" fontId="20" fillId="0" borderId="19" xfId="0" applyNumberFormat="1" applyFont="1" applyBorder="1"/>
    <xf numFmtId="4" fontId="29" fillId="3" borderId="19" xfId="0" applyNumberFormat="1" applyFont="1" applyFill="1" applyBorder="1"/>
    <xf numFmtId="4" fontId="8" fillId="0" borderId="10" xfId="0" applyNumberFormat="1" applyFont="1" applyBorder="1"/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36" fillId="0" borderId="16" xfId="0" applyFont="1" applyBorder="1" applyAlignment="1">
      <alignment horizontal="center"/>
    </xf>
    <xf numFmtId="0" fontId="36" fillId="0" borderId="16" xfId="0" applyFont="1" applyBorder="1"/>
    <xf numFmtId="0" fontId="36" fillId="0" borderId="11" xfId="0" applyFont="1" applyBorder="1"/>
    <xf numFmtId="49" fontId="36" fillId="0" borderId="12" xfId="0" applyNumberFormat="1" applyFont="1" applyBorder="1"/>
    <xf numFmtId="0" fontId="36" fillId="0" borderId="10" xfId="0" applyFont="1" applyBorder="1" applyAlignment="1">
      <alignment horizontal="center"/>
    </xf>
    <xf numFmtId="0" fontId="36" fillId="0" borderId="12" xfId="0" applyFont="1" applyBorder="1"/>
    <xf numFmtId="0" fontId="36" fillId="0" borderId="12" xfId="0" applyFont="1" applyBorder="1" applyAlignment="1">
      <alignment horizontal="left"/>
    </xf>
    <xf numFmtId="0" fontId="36" fillId="0" borderId="0" xfId="0" applyFont="1"/>
    <xf numFmtId="0" fontId="36" fillId="0" borderId="0" xfId="0" applyFont="1" applyAlignment="1">
      <alignment horizontal="left"/>
    </xf>
    <xf numFmtId="0" fontId="36" fillId="0" borderId="10" xfId="0" applyFont="1" applyBorder="1"/>
    <xf numFmtId="0" fontId="37" fillId="0" borderId="11" xfId="0" applyFont="1" applyBorder="1"/>
    <xf numFmtId="0" fontId="36" fillId="0" borderId="11" xfId="0" applyFont="1" applyBorder="1" applyAlignment="1">
      <alignment horizontal="left"/>
    </xf>
    <xf numFmtId="0" fontId="29" fillId="0" borderId="10" xfId="0" applyFont="1" applyBorder="1" applyAlignment="1">
      <alignment horizontal="center"/>
    </xf>
    <xf numFmtId="0" fontId="31" fillId="0" borderId="0" xfId="0" applyFont="1" applyBorder="1"/>
    <xf numFmtId="0" fontId="29" fillId="0" borderId="16" xfId="0" applyFont="1" applyBorder="1" applyAlignment="1">
      <alignment horizontal="center"/>
    </xf>
    <xf numFmtId="49" fontId="20" fillId="0" borderId="12" xfId="0" applyNumberFormat="1" applyFont="1" applyBorder="1"/>
    <xf numFmtId="0" fontId="34" fillId="0" borderId="11" xfId="0" applyFont="1" applyBorder="1"/>
    <xf numFmtId="0" fontId="36" fillId="3" borderId="10" xfId="0" applyFont="1" applyFill="1" applyBorder="1" applyAlignment="1">
      <alignment horizontal="center"/>
    </xf>
    <xf numFmtId="0" fontId="24" fillId="0" borderId="12" xfId="0" applyFont="1" applyBorder="1"/>
    <xf numFmtId="4" fontId="38" fillId="0" borderId="0" xfId="0" applyNumberFormat="1" applyFont="1"/>
    <xf numFmtId="4" fontId="39" fillId="0" borderId="0" xfId="0" applyNumberFormat="1" applyFont="1"/>
    <xf numFmtId="4" fontId="2" fillId="0" borderId="0" xfId="0" applyNumberFormat="1" applyFont="1"/>
    <xf numFmtId="4" fontId="20" fillId="4" borderId="19" xfId="0" applyNumberFormat="1" applyFont="1" applyFill="1" applyBorder="1"/>
    <xf numFmtId="4" fontId="24" fillId="3" borderId="10" xfId="0" applyNumberFormat="1" applyFont="1" applyFill="1" applyBorder="1"/>
    <xf numFmtId="4" fontId="24" fillId="0" borderId="10" xfId="0" applyNumberFormat="1" applyFont="1" applyBorder="1"/>
    <xf numFmtId="4" fontId="24" fillId="0" borderId="26" xfId="0" applyNumberFormat="1" applyFont="1" applyBorder="1"/>
    <xf numFmtId="4" fontId="6" fillId="0" borderId="19" xfId="0" applyNumberFormat="1" applyFont="1" applyBorder="1"/>
    <xf numFmtId="4" fontId="6" fillId="0" borderId="10" xfId="0" applyNumberFormat="1" applyFont="1" applyBorder="1"/>
    <xf numFmtId="4" fontId="40" fillId="0" borderId="10" xfId="0" applyNumberFormat="1" applyFont="1" applyBorder="1"/>
    <xf numFmtId="0" fontId="31" fillId="0" borderId="11" xfId="0" applyFont="1" applyBorder="1"/>
    <xf numFmtId="0" fontId="29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5" fillId="0" borderId="11" xfId="0" applyFont="1" applyBorder="1"/>
    <xf numFmtId="0" fontId="25" fillId="0" borderId="16" xfId="0" applyFont="1" applyBorder="1"/>
    <xf numFmtId="0" fontId="6" fillId="0" borderId="11" xfId="0" applyFont="1" applyBorder="1"/>
    <xf numFmtId="0" fontId="29" fillId="7" borderId="15" xfId="0" applyFont="1" applyFill="1" applyBorder="1" applyAlignment="1">
      <alignment horizontal="center"/>
    </xf>
    <xf numFmtId="0" fontId="31" fillId="7" borderId="15" xfId="0" applyFont="1" applyFill="1" applyBorder="1"/>
    <xf numFmtId="0" fontId="29" fillId="7" borderId="13" xfId="0" applyFont="1" applyFill="1" applyBorder="1"/>
    <xf numFmtId="0" fontId="31" fillId="7" borderId="13" xfId="0" applyFont="1" applyFill="1" applyBorder="1"/>
    <xf numFmtId="0" fontId="31" fillId="7" borderId="18" xfId="0" applyFont="1" applyFill="1" applyBorder="1"/>
    <xf numFmtId="0" fontId="29" fillId="7" borderId="14" xfId="0" applyFont="1" applyFill="1" applyBorder="1" applyAlignment="1">
      <alignment horizontal="center"/>
    </xf>
    <xf numFmtId="0" fontId="29" fillId="7" borderId="14" xfId="0" applyFont="1" applyFill="1" applyBorder="1"/>
    <xf numFmtId="4" fontId="29" fillId="7" borderId="14" xfId="0" applyNumberFormat="1" applyFont="1" applyFill="1" applyBorder="1"/>
    <xf numFmtId="0" fontId="29" fillId="7" borderId="5" xfId="0" applyFont="1" applyFill="1" applyBorder="1"/>
    <xf numFmtId="0" fontId="21" fillId="9" borderId="1" xfId="0" applyFont="1" applyFill="1" applyBorder="1" applyAlignment="1">
      <alignment vertical="center"/>
    </xf>
    <xf numFmtId="0" fontId="21" fillId="9" borderId="1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/>
    </xf>
    <xf numFmtId="4" fontId="31" fillId="4" borderId="10" xfId="0" applyNumberFormat="1" applyFont="1" applyFill="1" applyBorder="1"/>
    <xf numFmtId="4" fontId="29" fillId="4" borderId="10" xfId="0" applyNumberFormat="1" applyFont="1" applyFill="1" applyBorder="1"/>
    <xf numFmtId="0" fontId="29" fillId="7" borderId="11" xfId="0" applyFont="1" applyFill="1" applyBorder="1"/>
    <xf numFmtId="49" fontId="29" fillId="7" borderId="12" xfId="0" applyNumberFormat="1" applyFont="1" applyFill="1" applyBorder="1"/>
    <xf numFmtId="4" fontId="20" fillId="7" borderId="10" xfId="0" applyNumberFormat="1" applyFont="1" applyFill="1" applyBorder="1"/>
    <xf numFmtId="0" fontId="20" fillId="7" borderId="10" xfId="0" applyFont="1" applyFill="1" applyBorder="1"/>
    <xf numFmtId="4" fontId="29" fillId="7" borderId="10" xfId="0" applyNumberFormat="1" applyFont="1" applyFill="1" applyBorder="1"/>
    <xf numFmtId="0" fontId="31" fillId="7" borderId="16" xfId="0" applyFont="1" applyFill="1" applyBorder="1" applyAlignment="1">
      <alignment horizontal="center"/>
    </xf>
    <xf numFmtId="0" fontId="31" fillId="7" borderId="16" xfId="0" applyFont="1" applyFill="1" applyBorder="1"/>
    <xf numFmtId="0" fontId="29" fillId="7" borderId="10" xfId="0" applyFont="1" applyFill="1" applyBorder="1" applyAlignment="1">
      <alignment horizontal="center"/>
    </xf>
    <xf numFmtId="4" fontId="29" fillId="7" borderId="10" xfId="0" applyNumberFormat="1" applyFont="1" applyFill="1" applyBorder="1" applyAlignment="1">
      <alignment horizontal="right"/>
    </xf>
    <xf numFmtId="0" fontId="29" fillId="7" borderId="10" xfId="0" applyFont="1" applyFill="1" applyBorder="1"/>
    <xf numFmtId="0" fontId="29" fillId="7" borderId="12" xfId="0" applyFont="1" applyFill="1" applyBorder="1"/>
    <xf numFmtId="0" fontId="29" fillId="7" borderId="16" xfId="0" applyFont="1" applyFill="1" applyBorder="1" applyAlignment="1">
      <alignment horizontal="center"/>
    </xf>
    <xf numFmtId="4" fontId="31" fillId="7" borderId="10" xfId="0" applyNumberFormat="1" applyFont="1" applyFill="1" applyBorder="1" applyAlignment="1">
      <alignment horizontal="right"/>
    </xf>
    <xf numFmtId="49" fontId="8" fillId="0" borderId="11" xfId="0" applyNumberFormat="1" applyFont="1" applyBorder="1"/>
    <xf numFmtId="0" fontId="22" fillId="7" borderId="16" xfId="0" applyFont="1" applyFill="1" applyBorder="1" applyAlignment="1">
      <alignment horizontal="center"/>
    </xf>
    <xf numFmtId="0" fontId="36" fillId="7" borderId="10" xfId="0" applyFont="1" applyFill="1" applyBorder="1" applyAlignment="1">
      <alignment horizontal="center"/>
    </xf>
    <xf numFmtId="4" fontId="21" fillId="7" borderId="10" xfId="0" applyNumberFormat="1" applyFont="1" applyFill="1" applyBorder="1" applyAlignment="1">
      <alignment horizontal="right"/>
    </xf>
    <xf numFmtId="4" fontId="24" fillId="7" borderId="10" xfId="0" applyNumberFormat="1" applyFont="1" applyFill="1" applyBorder="1"/>
    <xf numFmtId="0" fontId="24" fillId="0" borderId="16" xfId="0" applyFont="1" applyBorder="1"/>
    <xf numFmtId="0" fontId="36" fillId="7" borderId="10" xfId="0" applyFont="1" applyFill="1" applyBorder="1"/>
    <xf numFmtId="4" fontId="21" fillId="7" borderId="10" xfId="0" applyNumberFormat="1" applyFont="1" applyFill="1" applyBorder="1"/>
    <xf numFmtId="4" fontId="6" fillId="7" borderId="10" xfId="0" applyNumberFormat="1" applyFont="1" applyFill="1" applyBorder="1"/>
    <xf numFmtId="4" fontId="8" fillId="7" borderId="10" xfId="0" applyNumberFormat="1" applyFont="1" applyFill="1" applyBorder="1"/>
    <xf numFmtId="0" fontId="29" fillId="3" borderId="10" xfId="0" applyFont="1" applyFill="1" applyBorder="1" applyAlignment="1">
      <alignment horizontal="center"/>
    </xf>
    <xf numFmtId="0" fontId="31" fillId="3" borderId="11" xfId="0" applyFont="1" applyFill="1" applyBorder="1" applyAlignment="1">
      <alignment horizontal="left"/>
    </xf>
    <xf numFmtId="0" fontId="36" fillId="3" borderId="10" xfId="0" applyFont="1" applyFill="1" applyBorder="1"/>
    <xf numFmtId="4" fontId="6" fillId="3" borderId="10" xfId="0" applyNumberFormat="1" applyFont="1" applyFill="1" applyBorder="1"/>
    <xf numFmtId="4" fontId="8" fillId="3" borderId="10" xfId="0" applyNumberFormat="1" applyFont="1" applyFill="1" applyBorder="1"/>
    <xf numFmtId="0" fontId="5" fillId="3" borderId="0" xfId="0" applyFont="1" applyFill="1" applyAlignment="1">
      <alignment horizontal="center"/>
    </xf>
    <xf numFmtId="0" fontId="1" fillId="3" borderId="0" xfId="0" applyFont="1" applyFill="1"/>
    <xf numFmtId="0" fontId="0" fillId="3" borderId="0" xfId="0" applyFill="1"/>
    <xf numFmtId="0" fontId="41" fillId="0" borderId="16" xfId="0" applyFont="1" applyBorder="1"/>
    <xf numFmtId="0" fontId="29" fillId="0" borderId="21" xfId="0" applyFont="1" applyBorder="1" applyAlignment="1">
      <alignment horizontal="center"/>
    </xf>
    <xf numFmtId="0" fontId="36" fillId="0" borderId="0" xfId="0" applyFont="1" applyBorder="1"/>
    <xf numFmtId="0" fontId="36" fillId="0" borderId="0" xfId="0" applyFont="1" applyBorder="1" applyAlignment="1">
      <alignment horizontal="left"/>
    </xf>
    <xf numFmtId="0" fontId="36" fillId="0" borderId="19" xfId="0" applyFont="1" applyBorder="1" applyAlignment="1">
      <alignment horizontal="center"/>
    </xf>
    <xf numFmtId="4" fontId="24" fillId="0" borderId="19" xfId="0" applyNumberFormat="1" applyFont="1" applyBorder="1"/>
    <xf numFmtId="0" fontId="24" fillId="0" borderId="7" xfId="0" applyFont="1" applyBorder="1"/>
    <xf numFmtId="0" fontId="24" fillId="0" borderId="23" xfId="0" applyFont="1" applyBorder="1"/>
    <xf numFmtId="0" fontId="37" fillId="0" borderId="24" xfId="0" applyFont="1" applyBorder="1"/>
    <xf numFmtId="0" fontId="29" fillId="0" borderId="0" xfId="0" applyFont="1" applyBorder="1"/>
    <xf numFmtId="0" fontId="36" fillId="0" borderId="5" xfId="0" applyFont="1" applyBorder="1"/>
    <xf numFmtId="0" fontId="36" fillId="0" borderId="24" xfId="0" applyFont="1" applyBorder="1"/>
    <xf numFmtId="0" fontId="24" fillId="0" borderId="24" xfId="0" applyFont="1" applyBorder="1"/>
    <xf numFmtId="0" fontId="36" fillId="0" borderId="24" xfId="0" applyFont="1" applyBorder="1" applyAlignment="1">
      <alignment horizontal="left"/>
    </xf>
    <xf numFmtId="0" fontId="42" fillId="0" borderId="19" xfId="0" applyFont="1" applyBorder="1" applyAlignment="1">
      <alignment horizontal="center"/>
    </xf>
    <xf numFmtId="0" fontId="22" fillId="0" borderId="11" xfId="0" applyFont="1" applyBorder="1"/>
    <xf numFmtId="0" fontId="21" fillId="0" borderId="10" xfId="0" applyFont="1" applyBorder="1" applyAlignment="1">
      <alignment horizontal="center"/>
    </xf>
    <xf numFmtId="0" fontId="36" fillId="0" borderId="28" xfId="0" applyFont="1" applyBorder="1"/>
    <xf numFmtId="0" fontId="36" fillId="0" borderId="29" xfId="0" applyFont="1" applyBorder="1"/>
    <xf numFmtId="0" fontId="37" fillId="0" borderId="29" xfId="0" applyFont="1" applyBorder="1"/>
    <xf numFmtId="0" fontId="36" fillId="0" borderId="29" xfId="0" applyFont="1" applyBorder="1" applyAlignment="1">
      <alignment horizontal="left"/>
    </xf>
    <xf numFmtId="4" fontId="20" fillId="4" borderId="28" xfId="0" applyNumberFormat="1" applyFont="1" applyFill="1" applyBorder="1"/>
    <xf numFmtId="4" fontId="20" fillId="0" borderId="28" xfId="0" applyNumberFormat="1" applyFont="1" applyBorder="1"/>
    <xf numFmtId="0" fontId="20" fillId="0" borderId="28" xfId="0" applyFont="1" applyBorder="1"/>
    <xf numFmtId="4" fontId="6" fillId="0" borderId="28" xfId="0" applyNumberFormat="1" applyFont="1" applyBorder="1"/>
    <xf numFmtId="4" fontId="8" fillId="0" borderId="28" xfId="0" applyNumberFormat="1" applyFont="1" applyBorder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1" fillId="9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31" fillId="7" borderId="16" xfId="0" applyFont="1" applyFill="1" applyBorder="1" applyAlignment="1">
      <alignment horizontal="left"/>
    </xf>
    <xf numFmtId="0" fontId="31" fillId="7" borderId="11" xfId="0" applyFont="1" applyFill="1" applyBorder="1" applyAlignment="1">
      <alignment horizontal="left"/>
    </xf>
    <xf numFmtId="0" fontId="31" fillId="7" borderId="12" xfId="0" applyFont="1" applyFill="1" applyBorder="1" applyAlignment="1">
      <alignment horizontal="left"/>
    </xf>
    <xf numFmtId="187" fontId="14" fillId="5" borderId="2" xfId="1" applyNumberFormat="1" applyFont="1" applyFill="1" applyBorder="1" applyAlignment="1">
      <alignment horizontal="center"/>
    </xf>
    <xf numFmtId="187" fontId="14" fillId="5" borderId="3" xfId="1" applyNumberFormat="1" applyFont="1" applyFill="1" applyBorder="1" applyAlignment="1">
      <alignment horizontal="center"/>
    </xf>
    <xf numFmtId="187" fontId="14" fillId="5" borderId="4" xfId="1" applyNumberFormat="1" applyFont="1" applyFill="1" applyBorder="1" applyAlignment="1">
      <alignment horizontal="center"/>
    </xf>
    <xf numFmtId="0" fontId="37" fillId="0" borderId="0" xfId="0" applyFont="1" applyBorder="1"/>
    <xf numFmtId="4" fontId="20" fillId="4" borderId="5" xfId="0" applyNumberFormat="1" applyFont="1" applyFill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0000FF"/>
      <color rgb="FFFFFF99"/>
      <color rgb="FF0000CC"/>
      <color rgb="FFFFFF66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K355"/>
  <sheetViews>
    <sheetView tabSelected="1" zoomScale="80" zoomScaleNormal="80" workbookViewId="0">
      <pane ySplit="3" topLeftCell="A97" activePane="bottomLeft" state="frozen"/>
      <selection pane="bottomLeft" activeCell="S102" sqref="S102"/>
    </sheetView>
  </sheetViews>
  <sheetFormatPr defaultRowHeight="14.25" x14ac:dyDescent="0.2"/>
  <cols>
    <col min="1" max="1" width="4.375" customWidth="1"/>
    <col min="2" max="10" width="1.625" customWidth="1"/>
    <col min="11" max="11" width="1.25" customWidth="1"/>
    <col min="12" max="12" width="1.625" customWidth="1"/>
    <col min="13" max="13" width="2.75" customWidth="1"/>
    <col min="14" max="14" width="64" customWidth="1"/>
    <col min="15" max="15" width="7.75" customWidth="1"/>
    <col min="16" max="16" width="8.375" customWidth="1"/>
    <col min="17" max="23" width="11.625" customWidth="1"/>
    <col min="24" max="24" width="11" customWidth="1"/>
    <col min="25" max="26" width="12.625" customWidth="1"/>
  </cols>
  <sheetData>
    <row r="1" spans="1:37" ht="23.25" customHeight="1" x14ac:dyDescent="0.5">
      <c r="A1" s="266" t="s">
        <v>102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</row>
    <row r="2" spans="1:37" ht="23.25" customHeight="1" x14ac:dyDescent="0.5">
      <c r="A2" s="266" t="s">
        <v>2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</row>
    <row r="3" spans="1:37" ht="45" customHeight="1" x14ac:dyDescent="0.35">
      <c r="A3" s="201"/>
      <c r="B3" s="265" t="s">
        <v>102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02" t="s">
        <v>35</v>
      </c>
      <c r="P3" s="202" t="s">
        <v>8</v>
      </c>
      <c r="Q3" s="202" t="s">
        <v>1</v>
      </c>
      <c r="R3" s="202" t="s">
        <v>101</v>
      </c>
      <c r="S3" s="202" t="s">
        <v>72</v>
      </c>
      <c r="T3" s="203" t="s">
        <v>73</v>
      </c>
      <c r="U3" s="203" t="s">
        <v>75</v>
      </c>
      <c r="V3" s="203" t="s">
        <v>77</v>
      </c>
      <c r="W3" s="203" t="s">
        <v>79</v>
      </c>
      <c r="X3" s="203" t="s">
        <v>41</v>
      </c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23.25" customHeight="1" x14ac:dyDescent="0.5">
      <c r="A4" s="192">
        <v>1</v>
      </c>
      <c r="B4" s="193" t="s">
        <v>86</v>
      </c>
      <c r="C4" s="194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6"/>
      <c r="O4" s="197"/>
      <c r="P4" s="198"/>
      <c r="Q4" s="199"/>
      <c r="R4" s="199"/>
      <c r="S4" s="199"/>
      <c r="T4" s="200"/>
      <c r="U4" s="200"/>
      <c r="V4" s="200"/>
      <c r="W4" s="200"/>
      <c r="X4" s="200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ht="23.25" customHeight="1" x14ac:dyDescent="0.5">
      <c r="A5" s="72"/>
      <c r="B5" s="73"/>
      <c r="C5" s="74" t="s">
        <v>103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6"/>
      <c r="O5" s="77"/>
      <c r="P5" s="77"/>
      <c r="Q5" s="92"/>
      <c r="R5" s="130"/>
      <c r="S5" s="130"/>
      <c r="T5" s="77"/>
      <c r="U5" s="77"/>
      <c r="V5" s="77"/>
      <c r="W5" s="77"/>
      <c r="X5" s="142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23.25" customHeight="1" x14ac:dyDescent="0.5">
      <c r="A6" s="72">
        <v>1</v>
      </c>
      <c r="B6" s="72"/>
      <c r="C6" s="78"/>
      <c r="D6" s="79" t="s">
        <v>104</v>
      </c>
      <c r="E6" s="74"/>
      <c r="F6" s="74"/>
      <c r="G6" s="74"/>
      <c r="H6" s="74"/>
      <c r="I6" s="74"/>
      <c r="J6" s="74"/>
      <c r="K6" s="74"/>
      <c r="L6" s="74"/>
      <c r="M6" s="74"/>
      <c r="N6" s="80"/>
      <c r="O6" s="81" t="s">
        <v>4</v>
      </c>
      <c r="P6" s="82" t="s">
        <v>5</v>
      </c>
      <c r="Q6" s="125">
        <f>SUM(Q7+Q9)</f>
        <v>4125600</v>
      </c>
      <c r="R6" s="130">
        <f>SUM(R11:R14)</f>
        <v>614100</v>
      </c>
      <c r="S6" s="130"/>
      <c r="T6" s="82"/>
      <c r="U6" s="77"/>
      <c r="V6" s="77"/>
      <c r="W6" s="77"/>
      <c r="X6" s="142"/>
      <c r="Y6" s="188">
        <v>1</v>
      </c>
      <c r="Z6" s="177">
        <f>SUM(Z7:Z14)</f>
        <v>4062800</v>
      </c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23.25" customHeight="1" x14ac:dyDescent="0.5">
      <c r="A7" s="72"/>
      <c r="B7" s="72"/>
      <c r="C7" s="83"/>
      <c r="D7" s="84"/>
      <c r="E7" s="85" t="s">
        <v>27</v>
      </c>
      <c r="F7" s="86"/>
      <c r="G7" s="86"/>
      <c r="H7" s="86"/>
      <c r="I7" s="86"/>
      <c r="J7" s="86"/>
      <c r="K7" s="86"/>
      <c r="L7" s="86"/>
      <c r="M7" s="86"/>
      <c r="N7" s="87"/>
      <c r="O7" s="81"/>
      <c r="P7" s="82"/>
      <c r="Q7" s="204">
        <v>3511500</v>
      </c>
      <c r="R7" s="130"/>
      <c r="S7" s="130"/>
      <c r="T7" s="77"/>
      <c r="U7" s="77"/>
      <c r="V7" s="133">
        <v>3448700</v>
      </c>
      <c r="W7" s="180"/>
      <c r="X7" s="133">
        <f>SUM(Q7-W7)</f>
        <v>3511500</v>
      </c>
      <c r="Y7" s="188"/>
      <c r="Z7" s="176">
        <f>SUM(R7:V7)</f>
        <v>3448700</v>
      </c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23.25" customHeight="1" x14ac:dyDescent="0.5">
      <c r="A8" s="72"/>
      <c r="B8" s="72"/>
      <c r="C8" s="83"/>
      <c r="D8" s="84"/>
      <c r="E8" s="86"/>
      <c r="F8" s="86" t="s">
        <v>28</v>
      </c>
      <c r="G8" s="86"/>
      <c r="H8" s="86"/>
      <c r="I8" s="86"/>
      <c r="J8" s="86"/>
      <c r="K8" s="86"/>
      <c r="L8" s="86"/>
      <c r="M8" s="86"/>
      <c r="N8" s="87"/>
      <c r="O8" s="81"/>
      <c r="P8" s="82"/>
      <c r="Q8" s="205"/>
      <c r="R8" s="130"/>
      <c r="S8" s="129"/>
      <c r="T8" s="77"/>
      <c r="U8" s="77"/>
      <c r="V8" s="132"/>
      <c r="W8" s="181"/>
      <c r="X8" s="133"/>
      <c r="Y8" s="188"/>
      <c r="Z8" s="176">
        <f t="shared" ref="Z8:Z14" si="0">SUM(R8:V8)</f>
        <v>0</v>
      </c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23.25" customHeight="1" x14ac:dyDescent="0.5">
      <c r="A9" s="72"/>
      <c r="B9" s="72"/>
      <c r="C9" s="83"/>
      <c r="D9" s="84"/>
      <c r="E9" s="85" t="s">
        <v>29</v>
      </c>
      <c r="F9" s="86"/>
      <c r="G9" s="86"/>
      <c r="H9" s="86"/>
      <c r="I9" s="86"/>
      <c r="J9" s="86"/>
      <c r="K9" s="86"/>
      <c r="L9" s="86"/>
      <c r="M9" s="86"/>
      <c r="N9" s="87"/>
      <c r="O9" s="81"/>
      <c r="P9" s="82"/>
      <c r="Q9" s="204">
        <f>SUM(Q11+Q13+Q14)</f>
        <v>614100</v>
      </c>
      <c r="R9" s="130"/>
      <c r="S9" s="129"/>
      <c r="T9" s="77"/>
      <c r="U9" s="77"/>
      <c r="V9" s="132"/>
      <c r="W9" s="181"/>
      <c r="X9" s="133"/>
      <c r="Y9" s="188"/>
      <c r="Z9" s="176">
        <f t="shared" si="0"/>
        <v>0</v>
      </c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23.25" customHeight="1" x14ac:dyDescent="0.5">
      <c r="A10" s="72"/>
      <c r="B10" s="72"/>
      <c r="C10" s="83"/>
      <c r="D10" s="84"/>
      <c r="E10" s="86"/>
      <c r="F10" s="86" t="s">
        <v>30</v>
      </c>
      <c r="G10" s="86"/>
      <c r="H10" s="86"/>
      <c r="I10" s="86"/>
      <c r="J10" s="86"/>
      <c r="K10" s="86"/>
      <c r="L10" s="86"/>
      <c r="M10" s="86"/>
      <c r="N10" s="87"/>
      <c r="O10" s="81"/>
      <c r="P10" s="82"/>
      <c r="Q10" s="125"/>
      <c r="R10" s="129"/>
      <c r="S10" s="129"/>
      <c r="T10" s="77"/>
      <c r="U10" s="77"/>
      <c r="V10" s="132"/>
      <c r="W10" s="181"/>
      <c r="X10" s="133"/>
      <c r="Y10" s="188"/>
      <c r="Z10" s="176">
        <f t="shared" si="0"/>
        <v>0</v>
      </c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ht="23.25" customHeight="1" x14ac:dyDescent="0.5">
      <c r="A11" s="72"/>
      <c r="B11" s="72"/>
      <c r="C11" s="83"/>
      <c r="D11" s="84"/>
      <c r="E11" s="86"/>
      <c r="F11" s="86"/>
      <c r="G11" s="86" t="s">
        <v>31</v>
      </c>
      <c r="H11" s="86"/>
      <c r="I11" s="86"/>
      <c r="J11" s="86"/>
      <c r="K11" s="86"/>
      <c r="L11" s="86"/>
      <c r="M11" s="86"/>
      <c r="N11" s="87"/>
      <c r="O11" s="81"/>
      <c r="P11" s="82"/>
      <c r="Q11" s="126">
        <v>485400</v>
      </c>
      <c r="R11" s="130">
        <v>485400</v>
      </c>
      <c r="S11" s="129"/>
      <c r="T11" s="77"/>
      <c r="U11" s="77"/>
      <c r="V11" s="132"/>
      <c r="W11" s="181"/>
      <c r="X11" s="133">
        <f>SUM(Q11-W11)</f>
        <v>485400</v>
      </c>
      <c r="Y11" s="188"/>
      <c r="Z11" s="176">
        <f t="shared" si="0"/>
        <v>485400</v>
      </c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ht="23.25" customHeight="1" x14ac:dyDescent="0.5">
      <c r="A12" s="72"/>
      <c r="B12" s="72"/>
      <c r="C12" s="83"/>
      <c r="D12" s="84"/>
      <c r="E12" s="86"/>
      <c r="F12" s="86"/>
      <c r="G12" s="86" t="s">
        <v>32</v>
      </c>
      <c r="H12" s="86"/>
      <c r="I12" s="86"/>
      <c r="J12" s="86"/>
      <c r="K12" s="86"/>
      <c r="L12" s="86"/>
      <c r="M12" s="86"/>
      <c r="N12" s="87"/>
      <c r="O12" s="81"/>
      <c r="P12" s="82"/>
      <c r="Q12" s="92"/>
      <c r="R12" s="130"/>
      <c r="S12" s="129"/>
      <c r="T12" s="77"/>
      <c r="U12" s="77"/>
      <c r="V12" s="132"/>
      <c r="W12" s="181"/>
      <c r="X12" s="133"/>
      <c r="Y12" s="188"/>
      <c r="Z12" s="176">
        <f t="shared" si="0"/>
        <v>0</v>
      </c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3.25" customHeight="1" x14ac:dyDescent="0.5">
      <c r="A13" s="72"/>
      <c r="B13" s="72"/>
      <c r="C13" s="83"/>
      <c r="D13" s="84"/>
      <c r="E13" s="86"/>
      <c r="F13" s="86"/>
      <c r="G13" s="86"/>
      <c r="H13" s="86"/>
      <c r="I13" s="86" t="s">
        <v>33</v>
      </c>
      <c r="J13" s="86"/>
      <c r="K13" s="86"/>
      <c r="L13" s="86"/>
      <c r="M13" s="86"/>
      <c r="N13" s="87"/>
      <c r="O13" s="81"/>
      <c r="P13" s="82"/>
      <c r="Q13" s="126">
        <v>122900</v>
      </c>
      <c r="R13" s="134">
        <v>122900</v>
      </c>
      <c r="S13" s="135"/>
      <c r="T13" s="77"/>
      <c r="U13" s="77"/>
      <c r="V13" s="132"/>
      <c r="W13" s="181"/>
      <c r="X13" s="133">
        <f t="shared" ref="X13:X14" si="1">SUM(Q13-W13)</f>
        <v>122900</v>
      </c>
      <c r="Y13" s="188"/>
      <c r="Z13" s="176">
        <f t="shared" si="0"/>
        <v>122900</v>
      </c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ht="23.25" customHeight="1" x14ac:dyDescent="0.5">
      <c r="A14" s="88"/>
      <c r="B14" s="72"/>
      <c r="C14" s="86"/>
      <c r="D14" s="89"/>
      <c r="E14" s="89"/>
      <c r="F14" s="89"/>
      <c r="G14" s="89"/>
      <c r="H14" s="89"/>
      <c r="I14" s="90" t="s">
        <v>34</v>
      </c>
      <c r="J14" s="89"/>
      <c r="K14" s="89"/>
      <c r="L14" s="89"/>
      <c r="M14" s="89"/>
      <c r="N14" s="87"/>
      <c r="O14" s="91"/>
      <c r="P14" s="82"/>
      <c r="Q14" s="126">
        <v>5800</v>
      </c>
      <c r="R14" s="134">
        <v>5800</v>
      </c>
      <c r="S14" s="135"/>
      <c r="T14" s="77"/>
      <c r="U14" s="77"/>
      <c r="V14" s="132"/>
      <c r="W14" s="181"/>
      <c r="X14" s="133">
        <f t="shared" si="1"/>
        <v>5800</v>
      </c>
      <c r="Y14" s="188"/>
      <c r="Z14" s="176">
        <f t="shared" si="0"/>
        <v>5800</v>
      </c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ht="23.25" customHeight="1" x14ac:dyDescent="0.5">
      <c r="A15" s="88"/>
      <c r="B15" s="72"/>
      <c r="C15" s="86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7"/>
      <c r="O15" s="91"/>
      <c r="P15" s="82"/>
      <c r="Q15" s="125"/>
      <c r="R15" s="130"/>
      <c r="S15" s="130"/>
      <c r="T15" s="77"/>
      <c r="U15" s="77"/>
      <c r="V15" s="132"/>
      <c r="W15" s="132"/>
      <c r="X15" s="133"/>
      <c r="Y15" s="188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23.25" customHeight="1" x14ac:dyDescent="0.5">
      <c r="A16" s="211">
        <v>2</v>
      </c>
      <c r="B16" s="212" t="s">
        <v>9</v>
      </c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16"/>
      <c r="O16" s="209"/>
      <c r="P16" s="209"/>
      <c r="Q16" s="208"/>
      <c r="R16" s="208"/>
      <c r="S16" s="208"/>
      <c r="T16" s="209"/>
      <c r="U16" s="209"/>
      <c r="V16" s="208"/>
      <c r="W16" s="208"/>
      <c r="X16" s="210"/>
      <c r="Y16" s="188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23.25" customHeight="1" x14ac:dyDescent="0.5">
      <c r="A17" s="88"/>
      <c r="B17" s="72"/>
      <c r="C17" s="74" t="s">
        <v>88</v>
      </c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93"/>
      <c r="O17" s="91"/>
      <c r="P17" s="91"/>
      <c r="Q17" s="121"/>
      <c r="R17" s="130"/>
      <c r="S17" s="130"/>
      <c r="T17" s="77"/>
      <c r="U17" s="77"/>
      <c r="V17" s="132"/>
      <c r="W17" s="181"/>
      <c r="X17" s="133"/>
      <c r="Y17" s="188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23.25" customHeight="1" x14ac:dyDescent="0.5">
      <c r="A18" s="94"/>
      <c r="B18" s="95"/>
      <c r="C18" s="78"/>
      <c r="D18" s="74" t="s">
        <v>70</v>
      </c>
      <c r="E18" s="74"/>
      <c r="F18" s="74"/>
      <c r="G18" s="74"/>
      <c r="H18" s="74"/>
      <c r="I18" s="74"/>
      <c r="J18" s="74"/>
      <c r="K18" s="74"/>
      <c r="L18" s="74"/>
      <c r="M18" s="74"/>
      <c r="N18" s="96"/>
      <c r="O18" s="97"/>
      <c r="P18" s="97"/>
      <c r="Q18" s="127"/>
      <c r="R18" s="136"/>
      <c r="S18" s="136"/>
      <c r="T18" s="77"/>
      <c r="U18" s="77"/>
      <c r="V18" s="132"/>
      <c r="W18" s="181"/>
      <c r="X18" s="133"/>
      <c r="Y18" s="188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ht="23.25" customHeight="1" x14ac:dyDescent="0.5">
      <c r="A19" s="88">
        <v>2</v>
      </c>
      <c r="B19" s="72"/>
      <c r="C19" s="98"/>
      <c r="D19" s="89"/>
      <c r="E19" s="175" t="s">
        <v>105</v>
      </c>
      <c r="F19" s="99"/>
      <c r="G19" s="99"/>
      <c r="H19" s="99"/>
      <c r="I19" s="99"/>
      <c r="J19" s="99"/>
      <c r="K19" s="99"/>
      <c r="L19" s="99"/>
      <c r="M19" s="99"/>
      <c r="N19" s="93"/>
      <c r="O19" s="91"/>
      <c r="P19" s="91"/>
      <c r="Q19" s="122"/>
      <c r="R19" s="130"/>
      <c r="S19" s="130"/>
      <c r="T19" s="77"/>
      <c r="U19" s="77"/>
      <c r="V19" s="132"/>
      <c r="W19" s="181"/>
      <c r="X19" s="133"/>
      <c r="Y19" s="188">
        <v>2</v>
      </c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23.25" customHeight="1" x14ac:dyDescent="0.5">
      <c r="A20" s="94"/>
      <c r="B20" s="95"/>
      <c r="C20" s="100"/>
      <c r="D20" s="101"/>
      <c r="E20" s="102"/>
      <c r="F20" s="80" t="s">
        <v>3</v>
      </c>
      <c r="G20" s="80"/>
      <c r="H20" s="80"/>
      <c r="I20" s="80"/>
      <c r="J20" s="80"/>
      <c r="K20" s="80"/>
      <c r="L20" s="80"/>
      <c r="M20" s="103"/>
      <c r="N20" s="80"/>
      <c r="O20" s="97"/>
      <c r="P20" s="104"/>
      <c r="Q20" s="122"/>
      <c r="R20" s="105"/>
      <c r="S20" s="129"/>
      <c r="T20" s="105"/>
      <c r="U20" s="77"/>
      <c r="V20" s="132"/>
      <c r="W20" s="181"/>
      <c r="X20" s="133"/>
      <c r="Y20" s="188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23.25" customHeight="1" x14ac:dyDescent="0.5">
      <c r="A21" s="88"/>
      <c r="B21" s="72"/>
      <c r="C21" s="98"/>
      <c r="D21" s="89"/>
      <c r="E21" s="90"/>
      <c r="F21" s="90"/>
      <c r="G21" s="106" t="s">
        <v>71</v>
      </c>
      <c r="H21" s="75"/>
      <c r="I21" s="75"/>
      <c r="J21" s="90"/>
      <c r="K21" s="90"/>
      <c r="L21" s="90"/>
      <c r="M21" s="90"/>
      <c r="N21" s="87"/>
      <c r="O21" s="91"/>
      <c r="P21" s="91"/>
      <c r="Q21" s="122">
        <f>SUM(Q22+Q40+Q46+Q54+Q56)</f>
        <v>2263700</v>
      </c>
      <c r="R21" s="130"/>
      <c r="S21" s="130"/>
      <c r="T21" s="105"/>
      <c r="U21" s="77"/>
      <c r="V21" s="132"/>
      <c r="W21" s="181"/>
      <c r="X21" s="133"/>
      <c r="Y21" s="188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23.25" customHeight="1" x14ac:dyDescent="0.5">
      <c r="A22" s="107"/>
      <c r="B22" s="108"/>
      <c r="C22" s="109"/>
      <c r="D22" s="110"/>
      <c r="E22" s="111"/>
      <c r="F22" s="111"/>
      <c r="G22" s="111"/>
      <c r="H22" s="111"/>
      <c r="I22" s="112" t="s">
        <v>10</v>
      </c>
      <c r="J22" s="74"/>
      <c r="K22" s="113"/>
      <c r="L22" s="113"/>
      <c r="M22" s="113"/>
      <c r="N22" s="113"/>
      <c r="O22" s="114" t="s">
        <v>4</v>
      </c>
      <c r="P22" s="114"/>
      <c r="Q22" s="140">
        <f>SUM(Q23+Q24+Q25+Q26+Q27+Q28+Q31+Q38+Q39)</f>
        <v>1909900</v>
      </c>
      <c r="R22" s="141"/>
      <c r="S22" s="137"/>
      <c r="T22" s="115"/>
      <c r="U22" s="116"/>
      <c r="V22" s="143"/>
      <c r="W22" s="182"/>
      <c r="X22" s="133"/>
      <c r="Y22" s="188"/>
      <c r="Z22" s="178">
        <f>SUM(Z23:Z39)</f>
        <v>2150900</v>
      </c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ht="23.25" customHeight="1" x14ac:dyDescent="0.5">
      <c r="A23" s="88"/>
      <c r="B23" s="72"/>
      <c r="C23" s="98"/>
      <c r="D23" s="89"/>
      <c r="E23" s="90"/>
      <c r="F23" s="90"/>
      <c r="G23" s="90"/>
      <c r="H23" s="90"/>
      <c r="I23" s="90"/>
      <c r="J23" s="93" t="s">
        <v>11</v>
      </c>
      <c r="K23" s="93"/>
      <c r="L23" s="93"/>
      <c r="M23" s="93"/>
      <c r="N23" s="93"/>
      <c r="O23" s="91"/>
      <c r="P23" s="91"/>
      <c r="Q23" s="121">
        <f>SUM(R23:V23)</f>
        <v>127800</v>
      </c>
      <c r="R23" s="117">
        <v>127800</v>
      </c>
      <c r="S23" s="129"/>
      <c r="T23" s="117"/>
      <c r="U23" s="77"/>
      <c r="V23" s="132"/>
      <c r="W23" s="181"/>
      <c r="X23" s="133">
        <f>SUM(Q23-W23)</f>
        <v>127800</v>
      </c>
      <c r="Y23" s="188"/>
      <c r="Z23" s="176">
        <f>SUM(R23:V23)</f>
        <v>127800</v>
      </c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ht="23.25" customHeight="1" x14ac:dyDescent="0.5">
      <c r="A24" s="88"/>
      <c r="B24" s="72"/>
      <c r="C24" s="98"/>
      <c r="D24" s="89"/>
      <c r="E24" s="90"/>
      <c r="F24" s="90"/>
      <c r="G24" s="90"/>
      <c r="H24" s="90"/>
      <c r="I24" s="90"/>
      <c r="J24" s="93" t="s">
        <v>20</v>
      </c>
      <c r="K24" s="93"/>
      <c r="L24" s="93"/>
      <c r="M24" s="93"/>
      <c r="N24" s="93"/>
      <c r="O24" s="91"/>
      <c r="P24" s="91"/>
      <c r="Q24" s="121">
        <f t="shared" ref="Q24:Q56" si="2">SUM(R24:V24)</f>
        <v>288000</v>
      </c>
      <c r="R24" s="117">
        <v>288000</v>
      </c>
      <c r="S24" s="130"/>
      <c r="T24" s="117"/>
      <c r="U24" s="77"/>
      <c r="V24" s="132"/>
      <c r="W24" s="181"/>
      <c r="X24" s="133">
        <f t="shared" ref="X24:X87" si="3">SUM(Q24-W24)</f>
        <v>288000</v>
      </c>
      <c r="Y24" s="188"/>
      <c r="Z24" s="176">
        <f t="shared" ref="Z24:Z51" si="4">SUM(R24:V24)</f>
        <v>288000</v>
      </c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23.25" customHeight="1" x14ac:dyDescent="0.5">
      <c r="A25" s="88"/>
      <c r="B25" s="72"/>
      <c r="C25" s="98"/>
      <c r="D25" s="89"/>
      <c r="E25" s="90"/>
      <c r="F25" s="90"/>
      <c r="G25" s="90"/>
      <c r="H25" s="90"/>
      <c r="I25" s="90"/>
      <c r="J25" s="93" t="s">
        <v>21</v>
      </c>
      <c r="K25" s="93"/>
      <c r="L25" s="93"/>
      <c r="M25" s="93"/>
      <c r="N25" s="93"/>
      <c r="O25" s="91"/>
      <c r="P25" s="91"/>
      <c r="Q25" s="121">
        <f t="shared" si="2"/>
        <v>108000</v>
      </c>
      <c r="R25" s="117">
        <v>108000</v>
      </c>
      <c r="S25" s="130"/>
      <c r="T25" s="117"/>
      <c r="U25" s="77"/>
      <c r="V25" s="132"/>
      <c r="W25" s="181"/>
      <c r="X25" s="133">
        <f t="shared" si="3"/>
        <v>108000</v>
      </c>
      <c r="Y25" s="188"/>
      <c r="Z25" s="176">
        <f t="shared" si="4"/>
        <v>108000</v>
      </c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ht="23.25" customHeight="1" x14ac:dyDescent="0.5">
      <c r="A26" s="88"/>
      <c r="B26" s="72"/>
      <c r="C26" s="98"/>
      <c r="D26" s="89"/>
      <c r="E26" s="90"/>
      <c r="F26" s="90"/>
      <c r="G26" s="90"/>
      <c r="H26" s="90"/>
      <c r="I26" s="90"/>
      <c r="J26" s="93" t="s">
        <v>82</v>
      </c>
      <c r="K26" s="93"/>
      <c r="L26" s="93"/>
      <c r="M26" s="93"/>
      <c r="N26" s="93"/>
      <c r="O26" s="91"/>
      <c r="P26" s="91"/>
      <c r="Q26" s="121">
        <f t="shared" si="2"/>
        <v>528000</v>
      </c>
      <c r="R26" s="117">
        <v>528000</v>
      </c>
      <c r="S26" s="130"/>
      <c r="T26" s="117"/>
      <c r="U26" s="77"/>
      <c r="V26" s="132"/>
      <c r="W26" s="181"/>
      <c r="X26" s="133">
        <f t="shared" si="3"/>
        <v>528000</v>
      </c>
      <c r="Y26" s="188"/>
      <c r="Z26" s="176">
        <f t="shared" si="4"/>
        <v>528000</v>
      </c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23.25" customHeight="1" x14ac:dyDescent="0.5">
      <c r="A27" s="88"/>
      <c r="B27" s="72"/>
      <c r="C27" s="98"/>
      <c r="D27" s="89"/>
      <c r="E27" s="90"/>
      <c r="F27" s="90"/>
      <c r="G27" s="90"/>
      <c r="H27" s="90"/>
      <c r="I27" s="90"/>
      <c r="J27" s="93" t="s">
        <v>83</v>
      </c>
      <c r="K27" s="93"/>
      <c r="L27" s="93"/>
      <c r="M27" s="93"/>
      <c r="N27" s="93"/>
      <c r="O27" s="91"/>
      <c r="P27" s="91"/>
      <c r="Q27" s="121">
        <f t="shared" si="2"/>
        <v>273600</v>
      </c>
      <c r="R27" s="117">
        <v>273600</v>
      </c>
      <c r="S27" s="130"/>
      <c r="T27" s="117"/>
      <c r="U27" s="77"/>
      <c r="V27" s="132"/>
      <c r="W27" s="181"/>
      <c r="X27" s="133">
        <f t="shared" si="3"/>
        <v>273600</v>
      </c>
      <c r="Y27" s="188"/>
      <c r="Z27" s="176">
        <f t="shared" si="4"/>
        <v>273600</v>
      </c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23.25" customHeight="1" x14ac:dyDescent="0.5">
      <c r="A28" s="88"/>
      <c r="B28" s="72"/>
      <c r="C28" s="83"/>
      <c r="D28" s="86"/>
      <c r="E28" s="86"/>
      <c r="F28" s="86"/>
      <c r="G28" s="86"/>
      <c r="H28" s="86"/>
      <c r="I28" s="86"/>
      <c r="J28" s="93" t="s">
        <v>22</v>
      </c>
      <c r="K28" s="93"/>
      <c r="L28" s="93"/>
      <c r="M28" s="93"/>
      <c r="N28" s="93"/>
      <c r="O28" s="91"/>
      <c r="P28" s="91"/>
      <c r="Q28" s="122">
        <f>SUM(Q29+Q30)</f>
        <v>241000</v>
      </c>
      <c r="R28" s="105">
        <f>SUM(R29:R30)</f>
        <v>241000</v>
      </c>
      <c r="S28" s="129"/>
      <c r="T28" s="105"/>
      <c r="U28" s="77"/>
      <c r="V28" s="132"/>
      <c r="W28" s="185"/>
      <c r="X28" s="133">
        <f t="shared" si="3"/>
        <v>241000</v>
      </c>
      <c r="Y28" s="188"/>
      <c r="Z28" s="176">
        <f t="shared" si="4"/>
        <v>241000</v>
      </c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23.25" customHeight="1" x14ac:dyDescent="0.5">
      <c r="A29" s="88"/>
      <c r="B29" s="72"/>
      <c r="C29" s="83"/>
      <c r="D29" s="86"/>
      <c r="E29" s="86"/>
      <c r="F29" s="86"/>
      <c r="G29" s="86"/>
      <c r="H29" s="86"/>
      <c r="I29" s="86"/>
      <c r="J29" s="86"/>
      <c r="K29" s="86"/>
      <c r="L29" s="86" t="s">
        <v>12</v>
      </c>
      <c r="M29" s="86"/>
      <c r="N29" s="93"/>
      <c r="O29" s="91"/>
      <c r="P29" s="91"/>
      <c r="Q29" s="128">
        <f t="shared" si="2"/>
        <v>60000</v>
      </c>
      <c r="R29" s="118">
        <v>60000</v>
      </c>
      <c r="S29" s="129"/>
      <c r="T29" s="105"/>
      <c r="U29" s="77"/>
      <c r="V29" s="132"/>
      <c r="W29" s="181"/>
      <c r="X29" s="133">
        <f t="shared" si="3"/>
        <v>60000</v>
      </c>
      <c r="Y29" s="188"/>
      <c r="Z29" s="176">
        <f t="shared" si="4"/>
        <v>60000</v>
      </c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23.25" customHeight="1" x14ac:dyDescent="0.5">
      <c r="A30" s="88"/>
      <c r="B30" s="72"/>
      <c r="C30" s="83"/>
      <c r="D30" s="86"/>
      <c r="E30" s="86"/>
      <c r="F30" s="86"/>
      <c r="G30" s="86"/>
      <c r="H30" s="86"/>
      <c r="I30" s="86"/>
      <c r="J30" s="86"/>
      <c r="K30" s="86"/>
      <c r="L30" s="86" t="s">
        <v>13</v>
      </c>
      <c r="M30" s="86"/>
      <c r="N30" s="93"/>
      <c r="O30" s="91"/>
      <c r="P30" s="91"/>
      <c r="Q30" s="128">
        <f t="shared" si="2"/>
        <v>181000</v>
      </c>
      <c r="R30" s="118">
        <v>181000</v>
      </c>
      <c r="S30" s="138"/>
      <c r="T30" s="105"/>
      <c r="U30" s="77"/>
      <c r="V30" s="132"/>
      <c r="W30" s="181"/>
      <c r="X30" s="133">
        <f t="shared" si="3"/>
        <v>181000</v>
      </c>
      <c r="Y30" s="188"/>
      <c r="Z30" s="176">
        <f t="shared" si="4"/>
        <v>181000</v>
      </c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23.25" customHeight="1" x14ac:dyDescent="0.5">
      <c r="A31" s="88"/>
      <c r="B31" s="72"/>
      <c r="C31" s="83"/>
      <c r="D31" s="86"/>
      <c r="E31" s="86"/>
      <c r="F31" s="86"/>
      <c r="G31" s="86"/>
      <c r="H31" s="86"/>
      <c r="I31" s="86"/>
      <c r="J31" s="86" t="s">
        <v>14</v>
      </c>
      <c r="K31" s="86"/>
      <c r="L31" s="86"/>
      <c r="M31" s="86"/>
      <c r="N31" s="93"/>
      <c r="O31" s="91"/>
      <c r="P31" s="91"/>
      <c r="Q31" s="122">
        <f>SUM(Q32:Q37)</f>
        <v>213500</v>
      </c>
      <c r="R31" s="105"/>
      <c r="S31" s="130"/>
      <c r="T31" s="105"/>
      <c r="U31" s="77"/>
      <c r="V31" s="132"/>
      <c r="W31" s="181"/>
      <c r="X31" s="133">
        <f t="shared" si="3"/>
        <v>213500</v>
      </c>
      <c r="Y31" s="188"/>
      <c r="Z31" s="176">
        <f t="shared" si="4"/>
        <v>0</v>
      </c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23.25" customHeight="1" x14ac:dyDescent="0.5">
      <c r="A32" s="88"/>
      <c r="B32" s="72"/>
      <c r="C32" s="83"/>
      <c r="D32" s="86"/>
      <c r="E32" s="86"/>
      <c r="F32" s="86"/>
      <c r="G32" s="86"/>
      <c r="H32" s="86"/>
      <c r="I32" s="86"/>
      <c r="J32" s="86"/>
      <c r="K32" s="86"/>
      <c r="L32" s="86" t="s">
        <v>15</v>
      </c>
      <c r="M32" s="86"/>
      <c r="N32" s="93"/>
      <c r="O32" s="91"/>
      <c r="P32" s="91"/>
      <c r="Q32" s="121">
        <f t="shared" si="2"/>
        <v>24000</v>
      </c>
      <c r="R32" s="117">
        <v>24000</v>
      </c>
      <c r="S32" s="130"/>
      <c r="T32" s="118"/>
      <c r="U32" s="77"/>
      <c r="V32" s="132"/>
      <c r="W32" s="181"/>
      <c r="X32" s="133">
        <f t="shared" si="3"/>
        <v>24000</v>
      </c>
      <c r="Y32" s="188"/>
      <c r="Z32" s="176">
        <f t="shared" si="4"/>
        <v>24000</v>
      </c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23.25" customHeight="1" x14ac:dyDescent="0.5">
      <c r="A33" s="88"/>
      <c r="B33" s="72"/>
      <c r="C33" s="83"/>
      <c r="D33" s="86"/>
      <c r="E33" s="86"/>
      <c r="F33" s="86"/>
      <c r="G33" s="86"/>
      <c r="H33" s="86"/>
      <c r="I33" s="86"/>
      <c r="J33" s="86"/>
      <c r="K33" s="86"/>
      <c r="L33" s="86" t="s">
        <v>16</v>
      </c>
      <c r="M33" s="86"/>
      <c r="N33" s="93"/>
      <c r="O33" s="91"/>
      <c r="P33" s="91"/>
      <c r="Q33" s="121">
        <f t="shared" si="2"/>
        <v>18000</v>
      </c>
      <c r="R33" s="117">
        <v>18000</v>
      </c>
      <c r="S33" s="130"/>
      <c r="T33" s="118"/>
      <c r="U33" s="77"/>
      <c r="V33" s="132"/>
      <c r="W33" s="181"/>
      <c r="X33" s="133">
        <f t="shared" si="3"/>
        <v>18000</v>
      </c>
      <c r="Y33" s="188"/>
      <c r="Z33" s="176">
        <f t="shared" si="4"/>
        <v>18000</v>
      </c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23.25" customHeight="1" x14ac:dyDescent="0.5">
      <c r="A34" s="88"/>
      <c r="B34" s="72"/>
      <c r="C34" s="83"/>
      <c r="D34" s="86"/>
      <c r="E34" s="86"/>
      <c r="F34" s="86"/>
      <c r="G34" s="86"/>
      <c r="H34" s="86"/>
      <c r="I34" s="86"/>
      <c r="J34" s="86"/>
      <c r="K34" s="86"/>
      <c r="L34" s="90" t="s">
        <v>23</v>
      </c>
      <c r="M34" s="90"/>
      <c r="N34" s="99"/>
      <c r="O34" s="169"/>
      <c r="P34" s="169"/>
      <c r="Q34" s="121">
        <f t="shared" si="2"/>
        <v>62400</v>
      </c>
      <c r="R34" s="139">
        <v>62400</v>
      </c>
      <c r="S34" s="130"/>
      <c r="T34" s="118"/>
      <c r="U34" s="77"/>
      <c r="V34" s="132"/>
      <c r="W34" s="180"/>
      <c r="X34" s="133">
        <f t="shared" si="3"/>
        <v>62400</v>
      </c>
      <c r="Y34" s="188"/>
      <c r="Z34" s="176">
        <f t="shared" si="4"/>
        <v>62400</v>
      </c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23.25" customHeight="1" x14ac:dyDescent="0.5">
      <c r="A35" s="88"/>
      <c r="B35" s="72"/>
      <c r="C35" s="83"/>
      <c r="D35" s="86"/>
      <c r="E35" s="86"/>
      <c r="F35" s="86"/>
      <c r="G35" s="86"/>
      <c r="H35" s="86"/>
      <c r="I35" s="86"/>
      <c r="J35" s="86"/>
      <c r="K35" s="86"/>
      <c r="L35" s="86" t="s">
        <v>24</v>
      </c>
      <c r="M35" s="86"/>
      <c r="N35" s="93"/>
      <c r="O35" s="91"/>
      <c r="P35" s="91"/>
      <c r="Q35" s="121">
        <f t="shared" si="2"/>
        <v>86400</v>
      </c>
      <c r="R35" s="117">
        <v>86400</v>
      </c>
      <c r="S35" s="130"/>
      <c r="T35" s="118"/>
      <c r="U35" s="77"/>
      <c r="V35" s="132"/>
      <c r="W35" s="181"/>
      <c r="X35" s="133">
        <f t="shared" si="3"/>
        <v>86400</v>
      </c>
      <c r="Y35" s="188"/>
      <c r="Z35" s="176">
        <f t="shared" si="4"/>
        <v>86400</v>
      </c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23.25" customHeight="1" x14ac:dyDescent="0.5">
      <c r="A36" s="88"/>
      <c r="B36" s="72"/>
      <c r="C36" s="83"/>
      <c r="D36" s="86"/>
      <c r="E36" s="86"/>
      <c r="F36" s="86"/>
      <c r="G36" s="86"/>
      <c r="H36" s="86"/>
      <c r="I36" s="86"/>
      <c r="J36" s="86"/>
      <c r="K36" s="86"/>
      <c r="L36" s="86" t="s">
        <v>25</v>
      </c>
      <c r="M36" s="86"/>
      <c r="N36" s="93"/>
      <c r="O36" s="91"/>
      <c r="P36" s="91"/>
      <c r="Q36" s="121">
        <f t="shared" si="2"/>
        <v>4700</v>
      </c>
      <c r="R36" s="117">
        <v>4700</v>
      </c>
      <c r="S36" s="130"/>
      <c r="T36" s="118"/>
      <c r="U36" s="77"/>
      <c r="V36" s="132"/>
      <c r="W36" s="181"/>
      <c r="X36" s="133">
        <f t="shared" si="3"/>
        <v>4700</v>
      </c>
      <c r="Y36" s="188"/>
      <c r="Z36" s="176">
        <f t="shared" si="4"/>
        <v>4700</v>
      </c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23.25" customHeight="1" x14ac:dyDescent="0.5">
      <c r="A37" s="88"/>
      <c r="B37" s="72"/>
      <c r="C37" s="83"/>
      <c r="D37" s="86"/>
      <c r="E37" s="86"/>
      <c r="F37" s="86"/>
      <c r="G37" s="86"/>
      <c r="H37" s="86"/>
      <c r="I37" s="86"/>
      <c r="J37" s="86"/>
      <c r="K37" s="86"/>
      <c r="L37" s="86" t="s">
        <v>26</v>
      </c>
      <c r="M37" s="86"/>
      <c r="N37" s="93"/>
      <c r="O37" s="91"/>
      <c r="P37" s="91"/>
      <c r="Q37" s="121">
        <f t="shared" si="2"/>
        <v>18000</v>
      </c>
      <c r="R37" s="117">
        <v>18000</v>
      </c>
      <c r="S37" s="130"/>
      <c r="T37" s="118"/>
      <c r="U37" s="77"/>
      <c r="V37" s="132"/>
      <c r="W37" s="181"/>
      <c r="X37" s="133">
        <f t="shared" si="3"/>
        <v>18000</v>
      </c>
      <c r="Y37" s="188"/>
      <c r="Z37" s="176">
        <f t="shared" si="4"/>
        <v>18000</v>
      </c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23.25" customHeight="1" x14ac:dyDescent="0.5">
      <c r="A38" s="88"/>
      <c r="B38" s="72"/>
      <c r="C38" s="83"/>
      <c r="D38" s="86"/>
      <c r="E38" s="86"/>
      <c r="F38" s="86"/>
      <c r="G38" s="86"/>
      <c r="H38" s="86"/>
      <c r="I38" s="86"/>
      <c r="J38" s="86" t="s">
        <v>17</v>
      </c>
      <c r="K38" s="86"/>
      <c r="L38" s="86"/>
      <c r="M38" s="86"/>
      <c r="N38" s="93"/>
      <c r="O38" s="91"/>
      <c r="P38" s="91"/>
      <c r="Q38" s="122">
        <f t="shared" si="2"/>
        <v>80000</v>
      </c>
      <c r="R38" s="139">
        <v>80000</v>
      </c>
      <c r="S38" s="133"/>
      <c r="T38" s="145"/>
      <c r="U38" s="146"/>
      <c r="V38" s="147"/>
      <c r="W38" s="181"/>
      <c r="X38" s="133">
        <f t="shared" si="3"/>
        <v>80000</v>
      </c>
      <c r="Y38" s="188"/>
      <c r="Z38" s="176">
        <f t="shared" si="4"/>
        <v>80000</v>
      </c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23.25" customHeight="1" x14ac:dyDescent="0.5">
      <c r="A39" s="88"/>
      <c r="B39" s="103"/>
      <c r="C39" s="86"/>
      <c r="D39" s="89"/>
      <c r="E39" s="89"/>
      <c r="F39" s="89"/>
      <c r="G39" s="89"/>
      <c r="H39" s="89"/>
      <c r="I39" s="89"/>
      <c r="J39" s="90" t="s">
        <v>18</v>
      </c>
      <c r="K39" s="89"/>
      <c r="L39" s="89"/>
      <c r="M39" s="89"/>
      <c r="N39" s="93"/>
      <c r="O39" s="91"/>
      <c r="P39" s="91"/>
      <c r="Q39" s="122">
        <f t="shared" si="2"/>
        <v>50000</v>
      </c>
      <c r="R39" s="139">
        <v>50000</v>
      </c>
      <c r="S39" s="133"/>
      <c r="T39" s="145"/>
      <c r="U39" s="146"/>
      <c r="V39" s="147"/>
      <c r="W39" s="181"/>
      <c r="X39" s="133">
        <f t="shared" si="3"/>
        <v>50000</v>
      </c>
      <c r="Y39" s="188"/>
      <c r="Z39" s="176">
        <f t="shared" si="4"/>
        <v>50000</v>
      </c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23.25" customHeight="1" x14ac:dyDescent="0.5">
      <c r="A40" s="88"/>
      <c r="B40" s="103"/>
      <c r="C40" s="86"/>
      <c r="D40" s="89"/>
      <c r="E40" s="89"/>
      <c r="F40" s="89"/>
      <c r="G40" s="89"/>
      <c r="H40" s="89"/>
      <c r="I40" s="119" t="s">
        <v>19</v>
      </c>
      <c r="J40" s="74"/>
      <c r="K40" s="89"/>
      <c r="L40" s="89"/>
      <c r="M40" s="89"/>
      <c r="N40" s="93"/>
      <c r="O40" s="91"/>
      <c r="P40" s="91"/>
      <c r="Q40" s="144">
        <f>SUM(Q41:Q45)</f>
        <v>275200</v>
      </c>
      <c r="R40" s="133"/>
      <c r="S40" s="133"/>
      <c r="T40" s="146"/>
      <c r="U40" s="146"/>
      <c r="V40" s="147"/>
      <c r="W40" s="181"/>
      <c r="X40" s="133">
        <f t="shared" si="3"/>
        <v>275200</v>
      </c>
      <c r="Y40" s="188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ht="23.25" customHeight="1" x14ac:dyDescent="0.5">
      <c r="A41" s="88"/>
      <c r="B41" s="103"/>
      <c r="C41" s="86"/>
      <c r="D41" s="89"/>
      <c r="E41" s="89"/>
      <c r="F41" s="89"/>
      <c r="G41" s="89"/>
      <c r="H41" s="89"/>
      <c r="I41" s="89"/>
      <c r="J41" s="90"/>
      <c r="K41" s="89"/>
      <c r="L41" s="90"/>
      <c r="M41" s="120" t="s">
        <v>37</v>
      </c>
      <c r="N41" s="93"/>
      <c r="O41" s="91"/>
      <c r="P41" s="91"/>
      <c r="Q41" s="121">
        <f t="shared" si="2"/>
        <v>97120</v>
      </c>
      <c r="R41" s="117">
        <v>97120</v>
      </c>
      <c r="S41" s="129"/>
      <c r="T41" s="117"/>
      <c r="U41" s="77"/>
      <c r="V41" s="132"/>
      <c r="W41" s="181"/>
      <c r="X41" s="133"/>
      <c r="Y41" s="188"/>
      <c r="Z41" s="176">
        <f t="shared" si="4"/>
        <v>97120</v>
      </c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ht="23.25" customHeight="1" x14ac:dyDescent="0.5">
      <c r="A42" s="88"/>
      <c r="B42" s="103"/>
      <c r="C42" s="86"/>
      <c r="D42" s="89"/>
      <c r="E42" s="89"/>
      <c r="F42" s="89"/>
      <c r="G42" s="89"/>
      <c r="H42" s="89"/>
      <c r="I42" s="89"/>
      <c r="J42" s="90"/>
      <c r="K42" s="89"/>
      <c r="L42" s="90"/>
      <c r="M42" s="120" t="s">
        <v>38</v>
      </c>
      <c r="N42" s="93"/>
      <c r="O42" s="91"/>
      <c r="P42" s="91"/>
      <c r="Q42" s="121">
        <f t="shared" si="2"/>
        <v>90200</v>
      </c>
      <c r="R42" s="117">
        <v>90200</v>
      </c>
      <c r="S42" s="129"/>
      <c r="T42" s="117"/>
      <c r="U42" s="77"/>
      <c r="V42" s="132"/>
      <c r="W42" s="181"/>
      <c r="X42" s="133"/>
      <c r="Y42" s="188"/>
      <c r="Z42" s="176">
        <f t="shared" si="4"/>
        <v>90200</v>
      </c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ht="23.25" customHeight="1" x14ac:dyDescent="0.5">
      <c r="A43" s="88"/>
      <c r="B43" s="103"/>
      <c r="C43" s="86"/>
      <c r="D43" s="89"/>
      <c r="E43" s="89"/>
      <c r="F43" s="89"/>
      <c r="G43" s="89"/>
      <c r="H43" s="89"/>
      <c r="I43" s="89"/>
      <c r="J43" s="90"/>
      <c r="K43" s="89"/>
      <c r="L43" s="90"/>
      <c r="M43" s="120" t="s">
        <v>39</v>
      </c>
      <c r="N43" s="93"/>
      <c r="O43" s="91"/>
      <c r="P43" s="91"/>
      <c r="Q43" s="121">
        <f t="shared" si="2"/>
        <v>22260</v>
      </c>
      <c r="R43" s="117">
        <v>22260</v>
      </c>
      <c r="S43" s="129"/>
      <c r="T43" s="117"/>
      <c r="U43" s="77"/>
      <c r="V43" s="132"/>
      <c r="W43" s="181"/>
      <c r="X43" s="133"/>
      <c r="Y43" s="188"/>
      <c r="Z43" s="176">
        <f t="shared" si="4"/>
        <v>22260</v>
      </c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ht="23.25" customHeight="1" x14ac:dyDescent="0.5">
      <c r="A44" s="88"/>
      <c r="B44" s="103"/>
      <c r="C44" s="86"/>
      <c r="D44" s="89"/>
      <c r="E44" s="89"/>
      <c r="F44" s="89"/>
      <c r="G44" s="89"/>
      <c r="H44" s="89"/>
      <c r="I44" s="89"/>
      <c r="J44" s="90"/>
      <c r="K44" s="89"/>
      <c r="L44" s="90"/>
      <c r="M44" s="120" t="s">
        <v>40</v>
      </c>
      <c r="N44" s="93"/>
      <c r="O44" s="91"/>
      <c r="P44" s="91"/>
      <c r="Q44" s="121">
        <f t="shared" si="2"/>
        <v>30620</v>
      </c>
      <c r="R44" s="117">
        <v>30620</v>
      </c>
      <c r="S44" s="129"/>
      <c r="T44" s="117"/>
      <c r="U44" s="77"/>
      <c r="V44" s="132"/>
      <c r="W44" s="181"/>
      <c r="X44" s="133"/>
      <c r="Y44" s="188"/>
      <c r="Z44" s="176">
        <f t="shared" si="4"/>
        <v>30620</v>
      </c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ht="23.25" customHeight="1" x14ac:dyDescent="0.5">
      <c r="A45" s="88"/>
      <c r="B45" s="103"/>
      <c r="C45" s="86"/>
      <c r="D45" s="89"/>
      <c r="E45" s="89"/>
      <c r="F45" s="89"/>
      <c r="G45" s="89"/>
      <c r="H45" s="89"/>
      <c r="I45" s="89"/>
      <c r="J45" s="90"/>
      <c r="K45" s="89"/>
      <c r="L45" s="90"/>
      <c r="M45" s="120" t="s">
        <v>87</v>
      </c>
      <c r="N45" s="93"/>
      <c r="O45" s="91"/>
      <c r="P45" s="91"/>
      <c r="Q45" s="121">
        <f t="shared" si="2"/>
        <v>35000</v>
      </c>
      <c r="R45" s="117">
        <v>35000</v>
      </c>
      <c r="S45" s="129"/>
      <c r="T45" s="117"/>
      <c r="U45" s="77"/>
      <c r="V45" s="132"/>
      <c r="W45" s="181"/>
      <c r="X45" s="133"/>
      <c r="Y45" s="188"/>
      <c r="Z45" s="176">
        <f t="shared" si="4"/>
        <v>35000</v>
      </c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ht="23.25" customHeight="1" x14ac:dyDescent="0.5">
      <c r="A46" s="88"/>
      <c r="B46" s="103"/>
      <c r="C46" s="86"/>
      <c r="D46" s="89"/>
      <c r="E46" s="89"/>
      <c r="F46" s="89"/>
      <c r="G46" s="89"/>
      <c r="H46" s="89"/>
      <c r="I46" s="119" t="s">
        <v>84</v>
      </c>
      <c r="J46" s="90"/>
      <c r="K46" s="89"/>
      <c r="L46" s="89"/>
      <c r="M46" s="89"/>
      <c r="N46" s="93"/>
      <c r="O46" s="91" t="s">
        <v>7</v>
      </c>
      <c r="P46" s="91"/>
      <c r="Q46" s="122">
        <f>SUM(Q47:Q53)</f>
        <v>55500</v>
      </c>
      <c r="R46" s="105"/>
      <c r="S46" s="130"/>
      <c r="T46" s="105"/>
      <c r="U46" s="77"/>
      <c r="V46" s="132"/>
      <c r="W46" s="181"/>
      <c r="X46" s="133"/>
      <c r="Y46" s="188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23.25" customHeight="1" x14ac:dyDescent="0.5">
      <c r="A47" s="88"/>
      <c r="B47" s="103"/>
      <c r="C47" s="86"/>
      <c r="D47" s="89"/>
      <c r="E47" s="89"/>
      <c r="F47" s="89"/>
      <c r="G47" s="89"/>
      <c r="H47" s="89"/>
      <c r="I47" s="119"/>
      <c r="J47" s="90" t="s">
        <v>89</v>
      </c>
      <c r="K47" s="89"/>
      <c r="L47" s="89"/>
      <c r="M47" s="89"/>
      <c r="N47" s="93"/>
      <c r="O47" s="91"/>
      <c r="P47" s="91"/>
      <c r="Q47" s="121">
        <f t="shared" si="2"/>
        <v>3700</v>
      </c>
      <c r="R47" s="117">
        <v>3700</v>
      </c>
      <c r="S47" s="130"/>
      <c r="T47" s="117"/>
      <c r="U47" s="77"/>
      <c r="V47" s="132"/>
      <c r="W47" s="181"/>
      <c r="X47" s="133"/>
      <c r="Y47" s="188"/>
      <c r="Z47" s="176">
        <f t="shared" si="4"/>
        <v>3700</v>
      </c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ht="23.25" customHeight="1" x14ac:dyDescent="0.5">
      <c r="A48" s="88"/>
      <c r="B48" s="103"/>
      <c r="C48" s="86"/>
      <c r="D48" s="89"/>
      <c r="E48" s="89"/>
      <c r="F48" s="89"/>
      <c r="G48" s="89"/>
      <c r="H48" s="89"/>
      <c r="I48" s="119"/>
      <c r="J48" s="90" t="s">
        <v>114</v>
      </c>
      <c r="K48" s="89"/>
      <c r="L48" s="89"/>
      <c r="M48" s="89"/>
      <c r="N48" s="93"/>
      <c r="O48" s="91"/>
      <c r="P48" s="91" t="s">
        <v>5</v>
      </c>
      <c r="Q48" s="121">
        <f t="shared" si="2"/>
        <v>18300</v>
      </c>
      <c r="R48" s="117">
        <v>18300</v>
      </c>
      <c r="S48" s="130"/>
      <c r="T48" s="117"/>
      <c r="U48" s="77"/>
      <c r="V48" s="132"/>
      <c r="W48" s="181"/>
      <c r="X48" s="133"/>
      <c r="Y48" s="188"/>
      <c r="Z48" s="176">
        <f t="shared" si="4"/>
        <v>18300</v>
      </c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 ht="23.25" customHeight="1" x14ac:dyDescent="0.5">
      <c r="A49" s="88"/>
      <c r="B49" s="103"/>
      <c r="C49" s="86"/>
      <c r="D49" s="89"/>
      <c r="E49" s="89"/>
      <c r="F49" s="89"/>
      <c r="G49" s="89"/>
      <c r="H49" s="89"/>
      <c r="I49" s="119"/>
      <c r="J49" s="90" t="s">
        <v>90</v>
      </c>
      <c r="K49" s="89"/>
      <c r="L49" s="89"/>
      <c r="M49" s="89"/>
      <c r="N49" s="93"/>
      <c r="O49" s="91"/>
      <c r="P49" s="124"/>
      <c r="Q49" s="121">
        <f t="shared" si="2"/>
        <v>11400</v>
      </c>
      <c r="R49" s="117">
        <v>11400</v>
      </c>
      <c r="S49" s="130"/>
      <c r="T49" s="117"/>
      <c r="U49" s="77"/>
      <c r="V49" s="132"/>
      <c r="W49" s="181"/>
      <c r="X49" s="133"/>
      <c r="Y49" s="188"/>
      <c r="Z49" s="176">
        <f t="shared" si="4"/>
        <v>11400</v>
      </c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ht="23.25" customHeight="1" x14ac:dyDescent="0.5">
      <c r="A50" s="88"/>
      <c r="B50" s="103"/>
      <c r="C50" s="86"/>
      <c r="D50" s="89"/>
      <c r="E50" s="89"/>
      <c r="F50" s="89"/>
      <c r="G50" s="89"/>
      <c r="H50" s="89"/>
      <c r="I50" s="119"/>
      <c r="J50" s="90" t="s">
        <v>91</v>
      </c>
      <c r="K50" s="89"/>
      <c r="L50" s="89"/>
      <c r="M50" s="89"/>
      <c r="N50" s="93"/>
      <c r="O50" s="91"/>
      <c r="P50" s="91"/>
      <c r="Q50" s="121">
        <f t="shared" si="2"/>
        <v>7700</v>
      </c>
      <c r="R50" s="117">
        <v>7700</v>
      </c>
      <c r="S50" s="130"/>
      <c r="T50" s="117"/>
      <c r="U50" s="77"/>
      <c r="V50" s="132"/>
      <c r="W50" s="181"/>
      <c r="X50" s="133"/>
      <c r="Y50" s="188"/>
      <c r="Z50" s="176">
        <f t="shared" si="4"/>
        <v>7700</v>
      </c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ht="23.25" customHeight="1" x14ac:dyDescent="0.5">
      <c r="A51" s="88"/>
      <c r="B51" s="103"/>
      <c r="C51" s="86"/>
      <c r="D51" s="89"/>
      <c r="E51" s="89"/>
      <c r="F51" s="89"/>
      <c r="G51" s="89"/>
      <c r="H51" s="89"/>
      <c r="I51" s="119"/>
      <c r="J51" s="90" t="s">
        <v>92</v>
      </c>
      <c r="K51" s="89"/>
      <c r="L51" s="89"/>
      <c r="M51" s="89"/>
      <c r="N51" s="93"/>
      <c r="O51" s="91"/>
      <c r="P51" s="91"/>
      <c r="Q51" s="121">
        <f t="shared" si="2"/>
        <v>11400</v>
      </c>
      <c r="R51" s="117">
        <v>11400</v>
      </c>
      <c r="S51" s="130"/>
      <c r="T51" s="117"/>
      <c r="U51" s="77"/>
      <c r="V51" s="132"/>
      <c r="W51" s="181"/>
      <c r="X51" s="133"/>
      <c r="Y51" s="188"/>
      <c r="Z51" s="176">
        <f t="shared" si="4"/>
        <v>11400</v>
      </c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ht="23.25" customHeight="1" x14ac:dyDescent="0.5">
      <c r="A52" s="88"/>
      <c r="B52" s="103"/>
      <c r="C52" s="86"/>
      <c r="D52" s="89"/>
      <c r="E52" s="89"/>
      <c r="F52" s="89"/>
      <c r="G52" s="89"/>
      <c r="H52" s="89"/>
      <c r="I52" s="119"/>
      <c r="J52" s="90"/>
      <c r="K52" s="89"/>
      <c r="L52" s="90" t="s">
        <v>94</v>
      </c>
      <c r="M52" s="89"/>
      <c r="N52" s="93"/>
      <c r="O52" s="91"/>
      <c r="P52" s="91"/>
      <c r="Q52" s="121"/>
      <c r="R52" s="117"/>
      <c r="S52" s="130"/>
      <c r="T52" s="117"/>
      <c r="U52" s="77"/>
      <c r="V52" s="132"/>
      <c r="W52" s="181"/>
      <c r="X52" s="133"/>
      <c r="Y52" s="188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ht="23.25" customHeight="1" x14ac:dyDescent="0.5">
      <c r="A53" s="88"/>
      <c r="B53" s="103"/>
      <c r="C53" s="86"/>
      <c r="D53" s="89"/>
      <c r="E53" s="89"/>
      <c r="F53" s="89"/>
      <c r="G53" s="89"/>
      <c r="H53" s="89"/>
      <c r="I53" s="119"/>
      <c r="J53" s="90" t="s">
        <v>93</v>
      </c>
      <c r="K53" s="89"/>
      <c r="L53" s="89"/>
      <c r="M53" s="89"/>
      <c r="N53" s="93"/>
      <c r="O53" s="91"/>
      <c r="P53" s="91"/>
      <c r="Q53" s="121">
        <f t="shared" si="2"/>
        <v>3000</v>
      </c>
      <c r="R53" s="117">
        <v>3000</v>
      </c>
      <c r="S53" s="130"/>
      <c r="T53" s="117"/>
      <c r="U53" s="77"/>
      <c r="V53" s="132"/>
      <c r="W53" s="181"/>
      <c r="X53" s="133">
        <f t="shared" si="3"/>
        <v>3000</v>
      </c>
      <c r="Y53" s="188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ht="23.25" customHeight="1" x14ac:dyDescent="0.5">
      <c r="A54" s="88"/>
      <c r="B54" s="103"/>
      <c r="C54" s="86"/>
      <c r="D54" s="89"/>
      <c r="E54" s="89"/>
      <c r="F54" s="89"/>
      <c r="G54" s="89"/>
      <c r="H54" s="89"/>
      <c r="I54" s="119" t="s">
        <v>115</v>
      </c>
      <c r="J54" s="90"/>
      <c r="K54" s="89"/>
      <c r="L54" s="89"/>
      <c r="M54" s="89"/>
      <c r="N54" s="93"/>
      <c r="O54" s="91" t="s">
        <v>106</v>
      </c>
      <c r="P54" s="91"/>
      <c r="Q54" s="122">
        <f t="shared" si="2"/>
        <v>21900</v>
      </c>
      <c r="R54" s="117">
        <v>21900</v>
      </c>
      <c r="S54" s="130"/>
      <c r="T54" s="117"/>
      <c r="U54" s="77"/>
      <c r="V54" s="132"/>
      <c r="W54" s="181"/>
      <c r="X54" s="133"/>
      <c r="Y54" s="188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ht="23.25" customHeight="1" x14ac:dyDescent="0.5">
      <c r="A55" s="88"/>
      <c r="B55" s="190" t="s">
        <v>116</v>
      </c>
      <c r="C55" s="86"/>
      <c r="D55" s="89"/>
      <c r="E55" s="89"/>
      <c r="F55" s="89"/>
      <c r="G55" s="89"/>
      <c r="H55" s="89"/>
      <c r="I55" s="119"/>
      <c r="J55" s="90"/>
      <c r="K55" s="89"/>
      <c r="L55" s="89"/>
      <c r="M55" s="89"/>
      <c r="N55" s="93"/>
      <c r="O55" s="91"/>
      <c r="P55" s="91"/>
      <c r="Q55" s="121"/>
      <c r="R55" s="117"/>
      <c r="S55" s="130"/>
      <c r="T55" s="117"/>
      <c r="U55" s="77"/>
      <c r="V55" s="132"/>
      <c r="W55" s="181"/>
      <c r="X55" s="133"/>
      <c r="Y55" s="188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1:37" ht="23.25" customHeight="1" x14ac:dyDescent="0.5">
      <c r="A56" s="88"/>
      <c r="B56" s="103"/>
      <c r="C56" s="86"/>
      <c r="D56" s="89"/>
      <c r="E56" s="89"/>
      <c r="F56" s="89"/>
      <c r="G56" s="89"/>
      <c r="H56" s="89"/>
      <c r="I56" s="119" t="s">
        <v>117</v>
      </c>
      <c r="J56" s="90"/>
      <c r="K56" s="89"/>
      <c r="L56" s="89"/>
      <c r="M56" s="89"/>
      <c r="N56" s="93"/>
      <c r="O56" s="91" t="s">
        <v>78</v>
      </c>
      <c r="P56" s="91"/>
      <c r="Q56" s="122">
        <f t="shared" si="2"/>
        <v>1200</v>
      </c>
      <c r="R56" s="117">
        <v>1200</v>
      </c>
      <c r="S56" s="130"/>
      <c r="T56" s="117"/>
      <c r="U56" s="77"/>
      <c r="V56" s="132"/>
      <c r="W56" s="181"/>
      <c r="X56" s="133"/>
      <c r="Y56" s="188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1:37" ht="23.25" customHeight="1" x14ac:dyDescent="0.5">
      <c r="A57" s="88"/>
      <c r="B57" s="190" t="s">
        <v>118</v>
      </c>
      <c r="C57" s="86"/>
      <c r="D57" s="89"/>
      <c r="E57" s="89"/>
      <c r="F57" s="89"/>
      <c r="G57" s="89"/>
      <c r="H57" s="89"/>
      <c r="I57" s="119"/>
      <c r="J57" s="90"/>
      <c r="K57" s="89"/>
      <c r="L57" s="89"/>
      <c r="M57" s="89"/>
      <c r="N57" s="93"/>
      <c r="O57" s="91"/>
      <c r="P57" s="91"/>
      <c r="Q57" s="121"/>
      <c r="R57" s="117"/>
      <c r="S57" s="130"/>
      <c r="T57" s="117"/>
      <c r="U57" s="77"/>
      <c r="V57" s="132"/>
      <c r="W57" s="181"/>
      <c r="X57" s="133"/>
      <c r="Y57" s="188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1:37" ht="23.25" customHeight="1" x14ac:dyDescent="0.5">
      <c r="A58" s="88"/>
      <c r="B58" s="190"/>
      <c r="C58" s="86"/>
      <c r="D58" s="89"/>
      <c r="E58" s="89"/>
      <c r="F58" s="89"/>
      <c r="G58" s="89"/>
      <c r="H58" s="89"/>
      <c r="I58" s="119"/>
      <c r="J58" s="90"/>
      <c r="K58" s="89"/>
      <c r="L58" s="89"/>
      <c r="M58" s="89"/>
      <c r="N58" s="93"/>
      <c r="O58" s="91"/>
      <c r="P58" s="91"/>
      <c r="Q58" s="121"/>
      <c r="R58" s="117"/>
      <c r="S58" s="130"/>
      <c r="T58" s="117"/>
      <c r="U58" s="77"/>
      <c r="V58" s="132"/>
      <c r="W58" s="181"/>
      <c r="X58" s="133"/>
      <c r="Y58" s="188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spans="1:37" ht="23.25" customHeight="1" x14ac:dyDescent="0.5">
      <c r="A59" s="88"/>
      <c r="B59" s="190"/>
      <c r="C59" s="86"/>
      <c r="D59" s="89"/>
      <c r="E59" s="189" t="s">
        <v>140</v>
      </c>
      <c r="F59" s="89"/>
      <c r="G59" s="89"/>
      <c r="H59" s="89"/>
      <c r="I59" s="119"/>
      <c r="J59" s="90"/>
      <c r="K59" s="89"/>
      <c r="L59" s="89"/>
      <c r="M59" s="89"/>
      <c r="N59" s="93"/>
      <c r="O59" s="91" t="s">
        <v>6</v>
      </c>
      <c r="P59" s="91"/>
      <c r="Q59" s="122">
        <f>SUM(R59:X59)</f>
        <v>7400</v>
      </c>
      <c r="R59" s="117"/>
      <c r="S59" s="130">
        <v>7400</v>
      </c>
      <c r="T59" s="117"/>
      <c r="U59" s="77"/>
      <c r="V59" s="132"/>
      <c r="W59" s="181"/>
      <c r="X59" s="133"/>
      <c r="Y59" s="188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7" ht="23.25" customHeight="1" x14ac:dyDescent="0.5">
      <c r="A60" s="88"/>
      <c r="B60" s="190"/>
      <c r="C60" s="86"/>
      <c r="D60" s="89"/>
      <c r="E60" s="189" t="s">
        <v>139</v>
      </c>
      <c r="F60" s="89"/>
      <c r="G60" s="89"/>
      <c r="H60" s="89"/>
      <c r="I60" s="119"/>
      <c r="J60" s="90"/>
      <c r="K60" s="89"/>
      <c r="L60" s="89"/>
      <c r="M60" s="89"/>
      <c r="N60" s="93"/>
      <c r="O60" s="91" t="s">
        <v>78</v>
      </c>
      <c r="P60" s="91"/>
      <c r="Q60" s="122">
        <f>SUM(R60:X60)</f>
        <v>3800</v>
      </c>
      <c r="R60" s="117"/>
      <c r="S60" s="130">
        <v>3800</v>
      </c>
      <c r="T60" s="117"/>
      <c r="U60" s="77"/>
      <c r="V60" s="132"/>
      <c r="W60" s="181"/>
      <c r="X60" s="133"/>
      <c r="Y60" s="188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1:37" ht="23.25" customHeight="1" x14ac:dyDescent="0.5">
      <c r="A61" s="88"/>
      <c r="B61" s="190"/>
      <c r="C61" s="86"/>
      <c r="D61" s="89"/>
      <c r="E61" s="189" t="s">
        <v>143</v>
      </c>
      <c r="F61" s="89"/>
      <c r="G61" s="89"/>
      <c r="H61" s="89"/>
      <c r="I61" s="119"/>
      <c r="J61" s="90"/>
      <c r="K61" s="89"/>
      <c r="L61" s="89"/>
      <c r="M61" s="89"/>
      <c r="N61" s="93"/>
      <c r="O61" s="91" t="s">
        <v>78</v>
      </c>
      <c r="P61" s="91"/>
      <c r="Q61" s="122">
        <v>2900</v>
      </c>
      <c r="R61" s="117">
        <v>2900</v>
      </c>
      <c r="S61" s="130"/>
      <c r="T61" s="117"/>
      <c r="U61" s="77"/>
      <c r="V61" s="132"/>
      <c r="W61" s="181"/>
      <c r="X61" s="133"/>
      <c r="Y61" s="188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spans="1:37" ht="23.25" customHeight="1" x14ac:dyDescent="0.5">
      <c r="A62" s="88"/>
      <c r="B62" s="190" t="s">
        <v>144</v>
      </c>
      <c r="C62" s="86"/>
      <c r="D62" s="89"/>
      <c r="E62" s="189"/>
      <c r="F62" s="89"/>
      <c r="G62" s="89"/>
      <c r="H62" s="89"/>
      <c r="I62" s="119"/>
      <c r="J62" s="90"/>
      <c r="K62" s="89"/>
      <c r="L62" s="89"/>
      <c r="M62" s="89"/>
      <c r="N62" s="93"/>
      <c r="O62" s="91"/>
      <c r="P62" s="91"/>
      <c r="Q62" s="122"/>
      <c r="R62" s="117"/>
      <c r="S62" s="130"/>
      <c r="T62" s="117"/>
      <c r="U62" s="77"/>
      <c r="V62" s="132"/>
      <c r="W62" s="181"/>
      <c r="X62" s="133"/>
      <c r="Y62" s="188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 spans="1:37" ht="23.25" customHeight="1" x14ac:dyDescent="0.5">
      <c r="A63" s="88"/>
      <c r="B63" s="190"/>
      <c r="C63" s="86"/>
      <c r="D63" s="89"/>
      <c r="E63" s="189" t="s">
        <v>142</v>
      </c>
      <c r="F63" s="252"/>
      <c r="G63" s="252"/>
      <c r="H63" s="252"/>
      <c r="I63" s="119"/>
      <c r="J63" s="186"/>
      <c r="K63" s="252"/>
      <c r="L63" s="252"/>
      <c r="M63" s="252"/>
      <c r="N63" s="87"/>
      <c r="O63" s="253" t="s">
        <v>106</v>
      </c>
      <c r="P63" s="253"/>
      <c r="Q63" s="122">
        <v>7820</v>
      </c>
      <c r="R63" s="117"/>
      <c r="S63" s="130">
        <v>7820</v>
      </c>
      <c r="T63" s="117"/>
      <c r="U63" s="77"/>
      <c r="V63" s="132"/>
      <c r="W63" s="181"/>
      <c r="X63" s="133"/>
      <c r="Y63" s="188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spans="1:37" ht="23.25" customHeight="1" x14ac:dyDescent="0.5">
      <c r="A64" s="88"/>
      <c r="B64" s="190"/>
      <c r="C64" s="86"/>
      <c r="D64" s="89"/>
      <c r="E64" s="89"/>
      <c r="F64" s="89"/>
      <c r="G64" s="89"/>
      <c r="H64" s="89"/>
      <c r="I64" s="119"/>
      <c r="J64" s="90"/>
      <c r="K64" s="89"/>
      <c r="L64" s="89"/>
      <c r="M64" s="89"/>
      <c r="N64" s="93"/>
      <c r="O64" s="91"/>
      <c r="P64" s="91"/>
      <c r="Q64" s="121"/>
      <c r="R64" s="117"/>
      <c r="S64" s="130"/>
      <c r="T64" s="117"/>
      <c r="U64" s="77"/>
      <c r="V64" s="132"/>
      <c r="W64" s="181"/>
      <c r="X64" s="133"/>
      <c r="Y64" s="188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5" spans="1:37" ht="23.25" customHeight="1" x14ac:dyDescent="0.5">
      <c r="A65" s="88"/>
      <c r="B65" s="190"/>
      <c r="C65" s="86"/>
      <c r="D65" s="89"/>
      <c r="E65" s="189" t="s">
        <v>145</v>
      </c>
      <c r="F65" s="89"/>
      <c r="G65" s="89"/>
      <c r="H65" s="89"/>
      <c r="I65" s="119"/>
      <c r="J65" s="90"/>
      <c r="K65" s="89"/>
      <c r="L65" s="89"/>
      <c r="M65" s="89"/>
      <c r="N65" s="93"/>
      <c r="O65" s="91" t="s">
        <v>4</v>
      </c>
      <c r="P65" s="91"/>
      <c r="Q65" s="122">
        <v>37000</v>
      </c>
      <c r="R65" s="117">
        <v>37000</v>
      </c>
      <c r="S65" s="130"/>
      <c r="T65" s="117"/>
      <c r="U65" s="77"/>
      <c r="V65" s="132"/>
      <c r="W65" s="181"/>
      <c r="X65" s="133"/>
      <c r="Y65" s="264" t="s">
        <v>146</v>
      </c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</row>
    <row r="66" spans="1:37" ht="23.25" customHeight="1" x14ac:dyDescent="0.5">
      <c r="A66" s="88"/>
      <c r="B66" s="190"/>
      <c r="C66" s="86"/>
      <c r="D66" s="89"/>
      <c r="E66" s="89"/>
      <c r="F66" s="89"/>
      <c r="G66" s="89"/>
      <c r="H66" s="89"/>
      <c r="I66" s="119"/>
      <c r="J66" s="90"/>
      <c r="K66" s="89"/>
      <c r="L66" s="89"/>
      <c r="M66" s="89"/>
      <c r="N66" s="93"/>
      <c r="O66" s="91"/>
      <c r="P66" s="91"/>
      <c r="Q66" s="121"/>
      <c r="R66" s="117"/>
      <c r="S66" s="130"/>
      <c r="T66" s="117"/>
      <c r="U66" s="77"/>
      <c r="V66" s="132"/>
      <c r="W66" s="181"/>
      <c r="X66" s="133"/>
      <c r="Y66" s="264" t="s">
        <v>147</v>
      </c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spans="1:37" ht="23.25" customHeight="1" x14ac:dyDescent="0.5">
      <c r="A67" s="88"/>
      <c r="B67" s="237" t="s">
        <v>108</v>
      </c>
      <c r="C67" s="86"/>
      <c r="D67" s="148"/>
      <c r="E67" s="189"/>
      <c r="F67" s="148"/>
      <c r="G67" s="148"/>
      <c r="H67" s="149"/>
      <c r="I67" s="148"/>
      <c r="J67" s="149"/>
      <c r="K67" s="148"/>
      <c r="L67" s="148"/>
      <c r="M67" s="148"/>
      <c r="N67" s="150"/>
      <c r="O67" s="91"/>
      <c r="P67" s="91"/>
      <c r="Q67" s="122"/>
      <c r="R67" s="130"/>
      <c r="S67" s="130"/>
      <c r="T67" s="131"/>
      <c r="U67" s="117"/>
      <c r="V67" s="132"/>
      <c r="W67" s="181"/>
      <c r="X67" s="133"/>
      <c r="Y67" s="264" t="s">
        <v>148</v>
      </c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1:37" ht="23.25" customHeight="1" x14ac:dyDescent="0.5">
      <c r="A68" s="88"/>
      <c r="B68" s="103"/>
      <c r="C68" s="86"/>
      <c r="D68" s="74" t="s">
        <v>107</v>
      </c>
      <c r="E68" s="189"/>
      <c r="F68" s="148"/>
      <c r="G68" s="148"/>
      <c r="H68" s="149"/>
      <c r="I68" s="148"/>
      <c r="J68" s="149"/>
      <c r="K68" s="148"/>
      <c r="L68" s="148"/>
      <c r="M68" s="148"/>
      <c r="N68" s="150"/>
      <c r="O68" s="91"/>
      <c r="P68" s="91"/>
      <c r="Q68" s="122"/>
      <c r="R68" s="130"/>
      <c r="S68" s="130"/>
      <c r="T68" s="131"/>
      <c r="U68" s="117"/>
      <c r="V68" s="132"/>
      <c r="W68" s="181"/>
      <c r="X68" s="133"/>
      <c r="Y68" s="263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ht="23.25" customHeight="1" x14ac:dyDescent="0.5">
      <c r="A69" s="88"/>
      <c r="B69" s="103"/>
      <c r="C69" s="86"/>
      <c r="D69" s="148"/>
      <c r="E69" s="99" t="s">
        <v>134</v>
      </c>
      <c r="F69" s="148"/>
      <c r="G69" s="148"/>
      <c r="H69" s="149"/>
      <c r="I69" s="148"/>
      <c r="J69" s="149"/>
      <c r="K69" s="148"/>
      <c r="L69" s="148"/>
      <c r="M69" s="148"/>
      <c r="N69" s="150"/>
      <c r="O69" s="91" t="s">
        <v>4</v>
      </c>
      <c r="P69" s="91"/>
      <c r="Q69" s="122">
        <f>SUM(R69:V69)</f>
        <v>203000</v>
      </c>
      <c r="R69" s="130"/>
      <c r="S69" s="130"/>
      <c r="T69" s="131"/>
      <c r="U69" s="117">
        <v>203000</v>
      </c>
      <c r="V69" s="132"/>
      <c r="W69" s="181">
        <v>203000</v>
      </c>
      <c r="X69" s="133">
        <f>SUM(Q69-W69)</f>
        <v>0</v>
      </c>
      <c r="Y69" s="188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ht="23.25" customHeight="1" x14ac:dyDescent="0.5">
      <c r="A70" s="88"/>
      <c r="B70" s="103"/>
      <c r="C70" s="86"/>
      <c r="D70" s="148"/>
      <c r="E70" s="189" t="s">
        <v>109</v>
      </c>
      <c r="F70" s="148"/>
      <c r="G70" s="148"/>
      <c r="H70" s="149"/>
      <c r="I70" s="148"/>
      <c r="J70" s="149"/>
      <c r="K70" s="148"/>
      <c r="L70" s="148"/>
      <c r="M70" s="148"/>
      <c r="N70" s="150"/>
      <c r="O70" s="91"/>
      <c r="P70" s="91"/>
      <c r="Q70" s="122"/>
      <c r="R70" s="130"/>
      <c r="S70" s="130"/>
      <c r="T70" s="131"/>
      <c r="U70" s="117"/>
      <c r="V70" s="132"/>
      <c r="W70" s="181"/>
      <c r="X70" s="133"/>
      <c r="Y70" s="188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ht="23.25" customHeight="1" x14ac:dyDescent="0.5">
      <c r="A71" s="88"/>
      <c r="B71" s="190"/>
      <c r="C71" s="86"/>
      <c r="D71" s="191"/>
      <c r="E71" s="189"/>
      <c r="F71" s="219" t="s">
        <v>110</v>
      </c>
      <c r="G71" s="148"/>
      <c r="H71" s="149"/>
      <c r="I71" s="148"/>
      <c r="J71" s="149"/>
      <c r="K71" s="148"/>
      <c r="L71" s="148"/>
      <c r="M71" s="148"/>
      <c r="N71" s="150"/>
      <c r="O71" s="91"/>
      <c r="P71" s="91"/>
      <c r="Q71" s="122"/>
      <c r="R71" s="130"/>
      <c r="S71" s="130"/>
      <c r="T71" s="131"/>
      <c r="U71" s="117"/>
      <c r="V71" s="132"/>
      <c r="W71" s="181"/>
      <c r="X71" s="133"/>
      <c r="Y71" s="188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ht="23.25" customHeight="1" x14ac:dyDescent="0.5">
      <c r="A72" s="211">
        <v>3</v>
      </c>
      <c r="B72" s="212" t="s">
        <v>76</v>
      </c>
      <c r="C72" s="206"/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7"/>
      <c r="O72" s="213"/>
      <c r="P72" s="213"/>
      <c r="Q72" s="214"/>
      <c r="R72" s="210"/>
      <c r="S72" s="210"/>
      <c r="T72" s="215"/>
      <c r="U72" s="215"/>
      <c r="V72" s="210"/>
      <c r="W72" s="210"/>
      <c r="X72" s="210"/>
      <c r="Y72" s="188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ht="23.25" customHeight="1" x14ac:dyDescent="0.5">
      <c r="A73" s="157"/>
      <c r="B73" s="158"/>
      <c r="C73" s="90" t="s">
        <v>95</v>
      </c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60"/>
      <c r="O73" s="161"/>
      <c r="P73" s="161"/>
      <c r="Q73" s="122"/>
      <c r="R73" s="130"/>
      <c r="S73" s="130"/>
      <c r="T73" s="77"/>
      <c r="U73" s="77"/>
      <c r="V73" s="132"/>
      <c r="W73" s="181"/>
      <c r="X73" s="133"/>
      <c r="Y73" s="188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23.25" customHeight="1" x14ac:dyDescent="0.5">
      <c r="A74" s="157"/>
      <c r="B74" s="158"/>
      <c r="C74" s="159"/>
      <c r="D74" s="90" t="s">
        <v>96</v>
      </c>
      <c r="E74" s="159"/>
      <c r="F74" s="159"/>
      <c r="G74" s="159"/>
      <c r="H74" s="159"/>
      <c r="I74" s="159"/>
      <c r="J74" s="159"/>
      <c r="K74" s="159"/>
      <c r="L74" s="159"/>
      <c r="M74" s="159"/>
      <c r="N74" s="160"/>
      <c r="O74" s="161"/>
      <c r="P74" s="161"/>
      <c r="Q74" s="122"/>
      <c r="R74" s="130"/>
      <c r="S74" s="130"/>
      <c r="T74" s="77"/>
      <c r="U74" s="77"/>
      <c r="V74" s="132"/>
      <c r="W74" s="181"/>
      <c r="X74" s="133"/>
      <c r="Y74" s="188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23.25" customHeight="1" x14ac:dyDescent="0.5">
      <c r="A75" s="171"/>
      <c r="B75" s="158"/>
      <c r="C75" s="159"/>
      <c r="D75" s="159"/>
      <c r="E75" s="175" t="s">
        <v>99</v>
      </c>
      <c r="F75" s="162"/>
      <c r="G75" s="162"/>
      <c r="H75" s="162"/>
      <c r="I75" s="162"/>
      <c r="J75" s="162"/>
      <c r="K75" s="162"/>
      <c r="L75" s="162"/>
      <c r="M75" s="162"/>
      <c r="N75" s="162"/>
      <c r="O75" s="169" t="s">
        <v>6</v>
      </c>
      <c r="P75" s="161"/>
      <c r="Q75" s="122">
        <f>SUM(R75:V75)</f>
        <v>2168204.88</v>
      </c>
      <c r="R75" s="130"/>
      <c r="S75" s="130"/>
      <c r="T75" s="132">
        <v>2168204.88</v>
      </c>
      <c r="U75" s="77"/>
      <c r="V75" s="132"/>
      <c r="W75" s="181"/>
      <c r="X75" s="133">
        <f t="shared" si="3"/>
        <v>2168204.88</v>
      </c>
      <c r="Y75" s="188"/>
      <c r="Z75" s="4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23.25" customHeight="1" x14ac:dyDescent="0.5">
      <c r="A76" s="171"/>
      <c r="B76" s="158"/>
      <c r="C76" s="90" t="s">
        <v>111</v>
      </c>
      <c r="D76" s="159"/>
      <c r="E76" s="84"/>
      <c r="F76" s="159"/>
      <c r="G76" s="159"/>
      <c r="H76" s="159"/>
      <c r="I76" s="159"/>
      <c r="J76" s="159"/>
      <c r="K76" s="159"/>
      <c r="L76" s="159"/>
      <c r="M76" s="159"/>
      <c r="N76" s="159"/>
      <c r="O76" s="169"/>
      <c r="P76" s="161"/>
      <c r="Q76" s="122"/>
      <c r="R76" s="130"/>
      <c r="S76" s="130"/>
      <c r="T76" s="132"/>
      <c r="U76" s="77"/>
      <c r="V76" s="132"/>
      <c r="W76" s="181"/>
      <c r="X76" s="133"/>
      <c r="Y76" s="188"/>
      <c r="Z76" s="4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23.25" customHeight="1" x14ac:dyDescent="0.5">
      <c r="A77" s="171"/>
      <c r="B77" s="158"/>
      <c r="C77" s="159"/>
      <c r="D77" s="90" t="s">
        <v>112</v>
      </c>
      <c r="E77" s="84"/>
      <c r="F77" s="159"/>
      <c r="G77" s="159"/>
      <c r="H77" s="159"/>
      <c r="I77" s="159"/>
      <c r="J77" s="159"/>
      <c r="K77" s="159"/>
      <c r="L77" s="159"/>
      <c r="M77" s="159"/>
      <c r="N77" s="159"/>
      <c r="O77" s="169"/>
      <c r="P77" s="161"/>
      <c r="Q77" s="122"/>
      <c r="R77" s="130"/>
      <c r="S77" s="130"/>
      <c r="T77" s="132"/>
      <c r="U77" s="77"/>
      <c r="V77" s="132"/>
      <c r="W77" s="181"/>
      <c r="X77" s="133"/>
      <c r="Y77" s="188"/>
      <c r="Z77" s="4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23.25" customHeight="1" x14ac:dyDescent="0.5">
      <c r="A78" s="171"/>
      <c r="B78" s="158"/>
      <c r="C78" s="159"/>
      <c r="D78" s="159"/>
      <c r="E78" s="175" t="s">
        <v>113</v>
      </c>
      <c r="F78" s="159"/>
      <c r="G78" s="159"/>
      <c r="H78" s="159"/>
      <c r="I78" s="159"/>
      <c r="J78" s="159"/>
      <c r="K78" s="159"/>
      <c r="L78" s="159"/>
      <c r="M78" s="159"/>
      <c r="N78" s="159"/>
      <c r="O78" s="169" t="s">
        <v>78</v>
      </c>
      <c r="P78" s="161"/>
      <c r="Q78" s="122">
        <f>SUM(R78:V78)</f>
        <v>17565</v>
      </c>
      <c r="R78" s="130">
        <v>2560</v>
      </c>
      <c r="S78" s="130">
        <v>15005</v>
      </c>
      <c r="T78" s="132"/>
      <c r="U78" s="77"/>
      <c r="V78" s="132"/>
      <c r="W78" s="181"/>
      <c r="X78" s="133">
        <f t="shared" si="3"/>
        <v>17565</v>
      </c>
      <c r="Y78" s="188"/>
      <c r="Z78" s="4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23.25" customHeight="1" x14ac:dyDescent="0.5">
      <c r="A79" s="157"/>
      <c r="B79" s="158"/>
      <c r="C79" s="159"/>
      <c r="D79" s="159"/>
      <c r="E79" s="90"/>
      <c r="F79" s="159"/>
      <c r="G79" s="159"/>
      <c r="H79" s="159"/>
      <c r="I79" s="159"/>
      <c r="J79" s="159"/>
      <c r="K79" s="159"/>
      <c r="L79" s="159"/>
      <c r="M79" s="159"/>
      <c r="N79" s="159"/>
      <c r="O79" s="169"/>
      <c r="P79" s="161"/>
      <c r="Q79" s="122"/>
      <c r="R79" s="130"/>
      <c r="S79" s="130"/>
      <c r="T79" s="77"/>
      <c r="U79" s="77"/>
      <c r="V79" s="132"/>
      <c r="W79" s="181"/>
      <c r="X79" s="133"/>
      <c r="Y79" s="188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23.25" customHeight="1" x14ac:dyDescent="0.5">
      <c r="A80" s="217"/>
      <c r="B80" s="212" t="s">
        <v>0</v>
      </c>
      <c r="C80" s="206"/>
      <c r="D80" s="206"/>
      <c r="E80" s="206"/>
      <c r="F80" s="206"/>
      <c r="G80" s="206"/>
      <c r="H80" s="206"/>
      <c r="I80" s="206"/>
      <c r="J80" s="206"/>
      <c r="K80" s="206"/>
      <c r="L80" s="206"/>
      <c r="M80" s="206"/>
      <c r="N80" s="207"/>
      <c r="O80" s="213"/>
      <c r="P80" s="213"/>
      <c r="Q80" s="218"/>
      <c r="R80" s="210"/>
      <c r="S80" s="210"/>
      <c r="T80" s="215"/>
      <c r="U80" s="215"/>
      <c r="V80" s="210"/>
      <c r="W80" s="210"/>
      <c r="X80" s="210"/>
      <c r="Y80" s="188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23.25" customHeight="1" x14ac:dyDescent="0.5">
      <c r="A81" s="88"/>
      <c r="B81" s="72"/>
      <c r="C81" s="86" t="s">
        <v>97</v>
      </c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172"/>
      <c r="O81" s="161"/>
      <c r="P81" s="161"/>
      <c r="Q81" s="122"/>
      <c r="R81" s="130"/>
      <c r="S81" s="130"/>
      <c r="T81" s="77"/>
      <c r="U81" s="77"/>
      <c r="V81" s="132"/>
      <c r="W81" s="181"/>
      <c r="X81" s="133"/>
      <c r="Y81" s="188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23.25" customHeight="1" x14ac:dyDescent="0.5">
      <c r="A82" s="88"/>
      <c r="B82" s="72"/>
      <c r="C82" s="86"/>
      <c r="D82" s="86" t="s">
        <v>98</v>
      </c>
      <c r="E82" s="86"/>
      <c r="F82" s="86"/>
      <c r="G82" s="86"/>
      <c r="H82" s="86"/>
      <c r="I82" s="86"/>
      <c r="J82" s="86"/>
      <c r="K82" s="86"/>
      <c r="L82" s="86"/>
      <c r="M82" s="86"/>
      <c r="N82" s="172"/>
      <c r="O82" s="161"/>
      <c r="P82" s="161"/>
      <c r="Q82" s="122"/>
      <c r="R82" s="130"/>
      <c r="S82" s="130"/>
      <c r="T82" s="77"/>
      <c r="U82" s="77"/>
      <c r="V82" s="132"/>
      <c r="W82" s="181"/>
      <c r="X82" s="133"/>
      <c r="Y82" s="188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23.25" customHeight="1" x14ac:dyDescent="0.5">
      <c r="A83" s="88"/>
      <c r="B83" s="72"/>
      <c r="C83" s="86"/>
      <c r="D83" s="86"/>
      <c r="E83" s="175" t="s">
        <v>100</v>
      </c>
      <c r="F83" s="93"/>
      <c r="G83" s="93"/>
      <c r="H83" s="93"/>
      <c r="I83" s="93"/>
      <c r="J83" s="93"/>
      <c r="K83" s="93"/>
      <c r="L83" s="93"/>
      <c r="M83" s="93"/>
      <c r="N83" s="93"/>
      <c r="O83" s="169" t="s">
        <v>106</v>
      </c>
      <c r="P83" s="161"/>
      <c r="Q83" s="122">
        <f>SUM(Q84:Q92)</f>
        <v>46500</v>
      </c>
      <c r="R83" s="130"/>
      <c r="S83" s="130"/>
      <c r="T83" s="77"/>
      <c r="U83" s="77"/>
      <c r="V83" s="132"/>
      <c r="W83" s="181">
        <f>SUM(W84:W91)</f>
        <v>0</v>
      </c>
      <c r="X83" s="133">
        <f t="shared" si="3"/>
        <v>46500</v>
      </c>
      <c r="Y83" s="188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23.25" customHeight="1" x14ac:dyDescent="0.5">
      <c r="A84" s="88"/>
      <c r="B84" s="72"/>
      <c r="C84" s="86"/>
      <c r="D84" s="86"/>
      <c r="E84" s="173"/>
      <c r="F84" s="86"/>
      <c r="G84" s="86"/>
      <c r="H84" s="86"/>
      <c r="I84" s="86"/>
      <c r="J84" s="86"/>
      <c r="K84" s="86"/>
      <c r="L84" s="86"/>
      <c r="M84" s="86">
        <v>1</v>
      </c>
      <c r="N84" s="86" t="s">
        <v>127</v>
      </c>
      <c r="O84" s="169"/>
      <c r="P84" s="161"/>
      <c r="Q84" s="122">
        <f>SUM(R84:W84)</f>
        <v>2600</v>
      </c>
      <c r="R84" s="130">
        <v>2600</v>
      </c>
      <c r="S84" s="130"/>
      <c r="T84" s="132"/>
      <c r="U84" s="132"/>
      <c r="V84" s="132"/>
      <c r="W84" s="181"/>
      <c r="X84" s="133">
        <f t="shared" si="3"/>
        <v>2600</v>
      </c>
      <c r="Y84" s="188"/>
      <c r="Z84" s="4">
        <f>SUM(R84:V84)</f>
        <v>2600</v>
      </c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23.25" customHeight="1" x14ac:dyDescent="0.5">
      <c r="A85" s="88"/>
      <c r="B85" s="72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>
        <v>2</v>
      </c>
      <c r="N85" s="90" t="s">
        <v>80</v>
      </c>
      <c r="O85" s="169"/>
      <c r="P85" s="161"/>
      <c r="Q85" s="122">
        <f t="shared" ref="Q85:Q91" si="5">SUM(R85:W85)</f>
        <v>22600</v>
      </c>
      <c r="R85" s="130">
        <v>3800</v>
      </c>
      <c r="S85" s="130">
        <v>16800</v>
      </c>
      <c r="T85" s="132">
        <v>2000</v>
      </c>
      <c r="U85" s="132"/>
      <c r="V85" s="132"/>
      <c r="W85" s="181"/>
      <c r="X85" s="133">
        <f t="shared" si="3"/>
        <v>22600</v>
      </c>
      <c r="Y85" s="188"/>
      <c r="Z85" s="4">
        <f t="shared" ref="Z85:Z91" si="6">SUM(R85:V85)</f>
        <v>22600</v>
      </c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23.25" customHeight="1" x14ac:dyDescent="0.5">
      <c r="A86" s="88"/>
      <c r="B86" s="72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90" t="s">
        <v>81</v>
      </c>
      <c r="O86" s="169"/>
      <c r="P86" s="161"/>
      <c r="Q86" s="122"/>
      <c r="R86" s="130"/>
      <c r="S86" s="130"/>
      <c r="T86" s="132"/>
      <c r="U86" s="132"/>
      <c r="V86" s="132"/>
      <c r="W86" s="181"/>
      <c r="X86" s="133"/>
      <c r="Y86" s="188"/>
      <c r="Z86" s="4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23.25" customHeight="1" x14ac:dyDescent="0.5">
      <c r="A87" s="88"/>
      <c r="B87" s="72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>
        <v>3</v>
      </c>
      <c r="N87" s="90" t="s">
        <v>74</v>
      </c>
      <c r="O87" s="169"/>
      <c r="P87" s="161"/>
      <c r="Q87" s="122">
        <f t="shared" si="5"/>
        <v>10300</v>
      </c>
      <c r="R87" s="130">
        <v>1900</v>
      </c>
      <c r="S87" s="130">
        <v>8400</v>
      </c>
      <c r="T87" s="132"/>
      <c r="U87" s="132"/>
      <c r="V87" s="132"/>
      <c r="W87" s="181"/>
      <c r="X87" s="133">
        <f t="shared" si="3"/>
        <v>10300</v>
      </c>
      <c r="Y87" s="188"/>
      <c r="Z87" s="4">
        <f t="shared" si="6"/>
        <v>10300</v>
      </c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23.25" customHeight="1" x14ac:dyDescent="0.5">
      <c r="A88" s="88"/>
      <c r="B88" s="72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90" t="s">
        <v>36</v>
      </c>
      <c r="O88" s="169"/>
      <c r="P88" s="161"/>
      <c r="Q88" s="122"/>
      <c r="R88" s="130"/>
      <c r="S88" s="130"/>
      <c r="T88" s="132"/>
      <c r="U88" s="132"/>
      <c r="V88" s="132"/>
      <c r="W88" s="181"/>
      <c r="X88" s="133"/>
      <c r="Y88" s="188"/>
      <c r="Z88" s="4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23.25" customHeight="1" x14ac:dyDescent="0.5">
      <c r="A89" s="88"/>
      <c r="B89" s="72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>
        <v>4</v>
      </c>
      <c r="N89" s="90" t="s">
        <v>128</v>
      </c>
      <c r="O89" s="169"/>
      <c r="P89" s="161"/>
      <c r="Q89" s="122">
        <f t="shared" si="5"/>
        <v>9100</v>
      </c>
      <c r="R89" s="130">
        <v>9100</v>
      </c>
      <c r="S89" s="130"/>
      <c r="T89" s="132"/>
      <c r="U89" s="132"/>
      <c r="V89" s="132"/>
      <c r="W89" s="181"/>
      <c r="X89" s="133"/>
      <c r="Y89" s="188"/>
      <c r="Z89" s="4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23.25" customHeight="1" x14ac:dyDescent="0.5">
      <c r="A90" s="88"/>
      <c r="B90" s="72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90" t="s">
        <v>129</v>
      </c>
      <c r="O90" s="169"/>
      <c r="P90" s="161"/>
      <c r="Q90" s="122"/>
      <c r="R90" s="130"/>
      <c r="S90" s="130"/>
      <c r="T90" s="132"/>
      <c r="U90" s="132"/>
      <c r="V90" s="132"/>
      <c r="W90" s="181"/>
      <c r="X90" s="133"/>
      <c r="Y90" s="188"/>
      <c r="Z90" s="4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23.25" customHeight="1" x14ac:dyDescent="0.5">
      <c r="A91" s="88"/>
      <c r="B91" s="72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>
        <v>5</v>
      </c>
      <c r="N91" s="90" t="s">
        <v>130</v>
      </c>
      <c r="O91" s="161"/>
      <c r="P91" s="161"/>
      <c r="Q91" s="122">
        <f t="shared" si="5"/>
        <v>1900</v>
      </c>
      <c r="R91" s="130">
        <v>1900</v>
      </c>
      <c r="S91" s="130"/>
      <c r="T91" s="132"/>
      <c r="U91" s="132"/>
      <c r="V91" s="132"/>
      <c r="W91" s="181"/>
      <c r="X91" s="133"/>
      <c r="Y91" s="188"/>
      <c r="Z91" s="4">
        <f t="shared" si="6"/>
        <v>1900</v>
      </c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23.25" customHeight="1" x14ac:dyDescent="0.5">
      <c r="A92" s="88"/>
      <c r="B92" s="72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90" t="s">
        <v>131</v>
      </c>
      <c r="O92" s="161"/>
      <c r="P92" s="161"/>
      <c r="Q92" s="122"/>
      <c r="R92" s="130"/>
      <c r="S92" s="130"/>
      <c r="T92" s="132"/>
      <c r="U92" s="132"/>
      <c r="V92" s="132"/>
      <c r="W92" s="181"/>
      <c r="X92" s="133"/>
      <c r="Y92" s="188"/>
      <c r="Z92" s="4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23.25" customHeight="1" x14ac:dyDescent="0.5">
      <c r="A93" s="88"/>
      <c r="B93" s="72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99"/>
      <c r="O93" s="174"/>
      <c r="P93" s="174"/>
      <c r="Q93" s="121"/>
      <c r="R93" s="130"/>
      <c r="S93" s="130"/>
      <c r="T93" s="131"/>
      <c r="U93" s="131"/>
      <c r="V93" s="130"/>
      <c r="W93" s="180"/>
      <c r="X93" s="133"/>
      <c r="Y93" s="188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23.25" customHeight="1" x14ac:dyDescent="0.5">
      <c r="A94" s="220"/>
      <c r="B94" s="212" t="s">
        <v>119</v>
      </c>
      <c r="C94" s="206"/>
      <c r="D94" s="206"/>
      <c r="E94" s="206"/>
      <c r="F94" s="206"/>
      <c r="G94" s="206"/>
      <c r="H94" s="206"/>
      <c r="I94" s="206"/>
      <c r="J94" s="206"/>
      <c r="K94" s="206"/>
      <c r="L94" s="206"/>
      <c r="M94" s="206"/>
      <c r="N94" s="216"/>
      <c r="O94" s="221"/>
      <c r="P94" s="221"/>
      <c r="Q94" s="222"/>
      <c r="R94" s="208"/>
      <c r="S94" s="208"/>
      <c r="T94" s="209"/>
      <c r="U94" s="209"/>
      <c r="V94" s="208"/>
      <c r="W94" s="223"/>
      <c r="X94" s="210"/>
      <c r="Y94" s="188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23.25" customHeight="1" x14ac:dyDescent="0.5">
      <c r="A95" s="171"/>
      <c r="B95" s="158"/>
      <c r="C95" s="90" t="s">
        <v>120</v>
      </c>
      <c r="D95" s="84"/>
      <c r="E95" s="159"/>
      <c r="F95" s="159"/>
      <c r="G95" s="159"/>
      <c r="H95" s="159"/>
      <c r="I95" s="159"/>
      <c r="J95" s="159"/>
      <c r="K95" s="159"/>
      <c r="L95" s="159"/>
      <c r="M95" s="159"/>
      <c r="N95" s="163"/>
      <c r="O95" s="169"/>
      <c r="P95" s="169"/>
      <c r="Q95" s="122"/>
      <c r="R95" s="130"/>
      <c r="S95" s="130"/>
      <c r="T95" s="77"/>
      <c r="U95" s="77"/>
      <c r="V95" s="132"/>
      <c r="W95" s="181"/>
      <c r="X95" s="133"/>
      <c r="Y95" s="188"/>
      <c r="Z95" s="4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23.25" customHeight="1" x14ac:dyDescent="0.5">
      <c r="A96" s="171"/>
      <c r="B96" s="158"/>
      <c r="C96" s="170"/>
      <c r="D96" s="86" t="s">
        <v>121</v>
      </c>
      <c r="E96" s="159"/>
      <c r="F96" s="159"/>
      <c r="G96" s="159"/>
      <c r="H96" s="159"/>
      <c r="I96" s="159"/>
      <c r="J96" s="159"/>
      <c r="K96" s="159"/>
      <c r="L96" s="159"/>
      <c r="M96" s="159"/>
      <c r="N96" s="163"/>
      <c r="O96" s="161"/>
      <c r="P96" s="161"/>
      <c r="Q96" s="121"/>
      <c r="R96" s="130"/>
      <c r="S96" s="130"/>
      <c r="T96" s="77"/>
      <c r="U96" s="77"/>
      <c r="V96" s="132"/>
      <c r="W96" s="181"/>
      <c r="X96" s="133"/>
      <c r="Y96" s="188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23.25" customHeight="1" x14ac:dyDescent="0.5">
      <c r="A97" s="171"/>
      <c r="B97" s="158"/>
      <c r="C97" s="159"/>
      <c r="D97" s="84"/>
      <c r="E97" s="175" t="s">
        <v>122</v>
      </c>
      <c r="F97" s="159"/>
      <c r="G97" s="159"/>
      <c r="H97" s="159"/>
      <c r="I97" s="159"/>
      <c r="J97" s="159"/>
      <c r="K97" s="159"/>
      <c r="L97" s="159"/>
      <c r="M97" s="159"/>
      <c r="N97" s="163"/>
      <c r="O97" s="169" t="s">
        <v>78</v>
      </c>
      <c r="P97" s="161"/>
      <c r="Q97" s="122">
        <f t="shared" ref="Q97" si="7">SUM(R97:W97)</f>
        <v>12480</v>
      </c>
      <c r="R97" s="130">
        <v>12480</v>
      </c>
      <c r="S97" s="130"/>
      <c r="T97" s="77"/>
      <c r="U97" s="77"/>
      <c r="V97" s="132"/>
      <c r="W97" s="181"/>
      <c r="X97" s="133"/>
      <c r="Y97" s="188"/>
      <c r="Z97" s="4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23.25" customHeight="1" x14ac:dyDescent="0.5">
      <c r="A98" s="171"/>
      <c r="B98" s="224" t="s">
        <v>123</v>
      </c>
      <c r="C98" s="159"/>
      <c r="D98" s="84"/>
      <c r="E98" s="159"/>
      <c r="F98" s="159"/>
      <c r="G98" s="159"/>
      <c r="H98" s="159"/>
      <c r="I98" s="159"/>
      <c r="J98" s="159"/>
      <c r="K98" s="159"/>
      <c r="L98" s="159"/>
      <c r="M98" s="159"/>
      <c r="N98" s="163"/>
      <c r="O98" s="169"/>
      <c r="P98" s="161"/>
      <c r="Q98" s="122"/>
      <c r="R98" s="130"/>
      <c r="S98" s="130"/>
      <c r="T98" s="77"/>
      <c r="U98" s="77"/>
      <c r="V98" s="132"/>
      <c r="W98" s="181"/>
      <c r="X98" s="133"/>
      <c r="Y98" s="188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23.25" customHeight="1" x14ac:dyDescent="0.5">
      <c r="A99" s="238"/>
      <c r="B99" s="243"/>
      <c r="C99" s="90" t="s">
        <v>135</v>
      </c>
      <c r="D99" s="79"/>
      <c r="E99" s="239"/>
      <c r="F99" s="239"/>
      <c r="G99" s="239"/>
      <c r="H99" s="239"/>
      <c r="I99" s="239"/>
      <c r="J99" s="239"/>
      <c r="K99" s="239"/>
      <c r="L99" s="239"/>
      <c r="M99" s="239"/>
      <c r="N99" s="240"/>
      <c r="O99" s="187" t="s">
        <v>78</v>
      </c>
      <c r="P99" s="251" t="s">
        <v>141</v>
      </c>
      <c r="Q99" s="127">
        <v>17600</v>
      </c>
      <c r="R99" s="136">
        <v>17600</v>
      </c>
      <c r="S99" s="136"/>
      <c r="T99" s="151"/>
      <c r="U99" s="151"/>
      <c r="V99" s="152"/>
      <c r="W99" s="242"/>
      <c r="X99" s="153"/>
      <c r="Y99" s="188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23.25" customHeight="1" x14ac:dyDescent="0.5">
      <c r="A100" s="238"/>
      <c r="B100" s="243"/>
      <c r="C100" s="239"/>
      <c r="D100" s="246" t="s">
        <v>136</v>
      </c>
      <c r="E100" s="239"/>
      <c r="F100" s="239"/>
      <c r="G100" s="239"/>
      <c r="H100" s="239"/>
      <c r="I100" s="239"/>
      <c r="J100" s="239"/>
      <c r="K100" s="239"/>
      <c r="L100" s="239"/>
      <c r="M100" s="239"/>
      <c r="N100" s="240"/>
      <c r="O100" s="187"/>
      <c r="P100" s="241"/>
      <c r="Q100" s="127"/>
      <c r="R100" s="136"/>
      <c r="S100" s="136"/>
      <c r="T100" s="151"/>
      <c r="U100" s="151"/>
      <c r="V100" s="152"/>
      <c r="W100" s="242"/>
      <c r="X100" s="153"/>
      <c r="Y100" s="188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23.25" customHeight="1" x14ac:dyDescent="0.5">
      <c r="A101" s="238"/>
      <c r="B101" s="244"/>
      <c r="C101" s="248"/>
      <c r="D101" s="249"/>
      <c r="E101" s="249" t="s">
        <v>137</v>
      </c>
      <c r="F101" s="248"/>
      <c r="G101" s="248"/>
      <c r="H101" s="248"/>
      <c r="I101" s="248"/>
      <c r="J101" s="248"/>
      <c r="K101" s="248"/>
      <c r="L101" s="248"/>
      <c r="M101" s="248"/>
      <c r="N101" s="250"/>
      <c r="O101" s="169"/>
      <c r="P101" s="161"/>
      <c r="Q101" s="127"/>
      <c r="R101" s="136"/>
      <c r="S101" s="136"/>
      <c r="T101" s="151"/>
      <c r="U101" s="151"/>
      <c r="V101" s="152"/>
      <c r="W101" s="242"/>
      <c r="X101" s="153"/>
      <c r="Y101" s="188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23.25" customHeight="1" x14ac:dyDescent="0.5">
      <c r="A102" s="238"/>
      <c r="B102" s="244" t="s">
        <v>138</v>
      </c>
      <c r="C102" s="273"/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  <c r="N102" s="165"/>
      <c r="O102" s="247"/>
      <c r="P102" s="247"/>
      <c r="Q102" s="179"/>
      <c r="R102" s="152"/>
      <c r="S102" s="152"/>
      <c r="T102" s="151"/>
      <c r="U102" s="151"/>
      <c r="V102" s="152"/>
      <c r="W102" s="183"/>
      <c r="X102" s="153"/>
      <c r="Y102" s="188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23.25" customHeight="1" x14ac:dyDescent="0.5">
      <c r="A103" s="238"/>
      <c r="B103" s="244"/>
      <c r="C103" s="90" t="s">
        <v>120</v>
      </c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68"/>
      <c r="O103" s="91" t="s">
        <v>78</v>
      </c>
      <c r="P103" s="166"/>
      <c r="Q103" s="125">
        <v>7300</v>
      </c>
      <c r="R103" s="152">
        <v>7300</v>
      </c>
      <c r="S103" s="152"/>
      <c r="T103" s="151"/>
      <c r="U103" s="151"/>
      <c r="V103" s="152"/>
      <c r="W103" s="183"/>
      <c r="X103" s="153"/>
      <c r="Y103" s="188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23.25" customHeight="1" x14ac:dyDescent="0.5">
      <c r="A104" s="238"/>
      <c r="B104" s="244"/>
      <c r="C104" s="167"/>
      <c r="D104" s="186" t="s">
        <v>149</v>
      </c>
      <c r="E104" s="159"/>
      <c r="F104" s="159"/>
      <c r="G104" s="159"/>
      <c r="H104" s="159"/>
      <c r="I104" s="159"/>
      <c r="J104" s="159"/>
      <c r="K104" s="159"/>
      <c r="L104" s="159"/>
      <c r="M104" s="159"/>
      <c r="N104" s="168"/>
      <c r="O104" s="166"/>
      <c r="P104" s="166"/>
      <c r="Q104" s="92"/>
      <c r="R104" s="152"/>
      <c r="S104" s="152"/>
      <c r="T104" s="151"/>
      <c r="U104" s="151"/>
      <c r="V104" s="152"/>
      <c r="W104" s="183"/>
      <c r="X104" s="153"/>
      <c r="Y104" s="188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23.25" customHeight="1" x14ac:dyDescent="0.5">
      <c r="A105" s="238"/>
      <c r="B105" s="244"/>
      <c r="C105" s="245"/>
      <c r="D105" s="164"/>
      <c r="E105" s="164"/>
      <c r="F105" s="164"/>
      <c r="G105" s="164"/>
      <c r="H105" s="164"/>
      <c r="I105" s="164"/>
      <c r="J105" s="164"/>
      <c r="K105" s="164"/>
      <c r="L105" s="164"/>
      <c r="M105" s="164"/>
      <c r="N105" s="165"/>
      <c r="O105" s="247"/>
      <c r="P105" s="247"/>
      <c r="Q105" s="274"/>
      <c r="R105" s="152"/>
      <c r="S105" s="152"/>
      <c r="T105" s="151"/>
      <c r="U105" s="151"/>
      <c r="V105" s="152"/>
      <c r="W105" s="183"/>
      <c r="X105" s="153"/>
      <c r="Y105" s="188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23.25" customHeight="1" x14ac:dyDescent="0.5">
      <c r="A106" s="213"/>
      <c r="B106" s="267" t="s">
        <v>124</v>
      </c>
      <c r="C106" s="268"/>
      <c r="D106" s="268"/>
      <c r="E106" s="268"/>
      <c r="F106" s="268"/>
      <c r="G106" s="268"/>
      <c r="H106" s="268"/>
      <c r="I106" s="268"/>
      <c r="J106" s="268"/>
      <c r="K106" s="268"/>
      <c r="L106" s="268"/>
      <c r="M106" s="268"/>
      <c r="N106" s="269"/>
      <c r="O106" s="213"/>
      <c r="P106" s="225"/>
      <c r="Q106" s="226"/>
      <c r="R106" s="208"/>
      <c r="S106" s="208"/>
      <c r="T106" s="208"/>
      <c r="U106" s="209"/>
      <c r="V106" s="208"/>
      <c r="W106" s="227"/>
      <c r="X106" s="228"/>
      <c r="Y106" s="188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s="236" customFormat="1" ht="23.25" customHeight="1" x14ac:dyDescent="0.5">
      <c r="A107" s="229"/>
      <c r="B107" s="230"/>
      <c r="C107" s="90" t="s">
        <v>132</v>
      </c>
      <c r="D107" s="230"/>
      <c r="E107" s="230"/>
      <c r="F107" s="230"/>
      <c r="G107" s="230"/>
      <c r="H107" s="230"/>
      <c r="I107" s="230"/>
      <c r="J107" s="230"/>
      <c r="K107" s="230"/>
      <c r="L107" s="230"/>
      <c r="M107" s="230"/>
      <c r="N107" s="230"/>
      <c r="O107" s="229"/>
      <c r="P107" s="231"/>
      <c r="Q107" s="125"/>
      <c r="R107" s="130"/>
      <c r="S107" s="130"/>
      <c r="T107" s="130"/>
      <c r="U107" s="131"/>
      <c r="V107" s="130"/>
      <c r="W107" s="232"/>
      <c r="X107" s="233"/>
      <c r="Y107" s="234"/>
      <c r="Z107" s="235"/>
      <c r="AA107" s="235"/>
      <c r="AB107" s="235"/>
      <c r="AC107" s="235"/>
      <c r="AD107" s="235"/>
      <c r="AE107" s="235"/>
      <c r="AF107" s="235"/>
      <c r="AG107" s="235"/>
      <c r="AH107" s="235"/>
      <c r="AI107" s="235"/>
      <c r="AJ107" s="235"/>
      <c r="AK107" s="235"/>
    </row>
    <row r="108" spans="1:37" s="236" customFormat="1" ht="23.25" customHeight="1" x14ac:dyDescent="0.5">
      <c r="A108" s="229"/>
      <c r="B108" s="230"/>
      <c r="C108" s="230"/>
      <c r="D108" s="230" t="s">
        <v>133</v>
      </c>
      <c r="E108" s="230"/>
      <c r="F108" s="230"/>
      <c r="G108" s="230"/>
      <c r="H108" s="230"/>
      <c r="I108" s="230"/>
      <c r="J108" s="230"/>
      <c r="K108" s="230"/>
      <c r="L108" s="230"/>
      <c r="M108" s="230"/>
      <c r="N108" s="230"/>
      <c r="O108" s="229" t="s">
        <v>6</v>
      </c>
      <c r="P108" s="231"/>
      <c r="Q108" s="122">
        <f t="shared" ref="Q108:Q110" si="8">SUM(R108:W108)</f>
        <v>53100</v>
      </c>
      <c r="R108" s="130">
        <v>7700</v>
      </c>
      <c r="S108" s="130">
        <v>45400</v>
      </c>
      <c r="T108" s="130"/>
      <c r="U108" s="131"/>
      <c r="V108" s="130"/>
      <c r="W108" s="232"/>
      <c r="X108" s="233"/>
      <c r="Y108" s="234"/>
      <c r="Z108" s="235"/>
      <c r="AA108" s="235"/>
      <c r="AB108" s="235"/>
      <c r="AC108" s="235"/>
      <c r="AD108" s="235"/>
      <c r="AE108" s="235"/>
      <c r="AF108" s="235"/>
      <c r="AG108" s="235"/>
      <c r="AH108" s="235"/>
      <c r="AI108" s="235"/>
      <c r="AJ108" s="235"/>
      <c r="AK108" s="235"/>
    </row>
    <row r="109" spans="1:37" ht="23.25" customHeight="1" x14ac:dyDescent="0.5">
      <c r="A109" s="166"/>
      <c r="B109" s="84"/>
      <c r="C109" s="90" t="s">
        <v>125</v>
      </c>
      <c r="D109" s="84"/>
      <c r="E109" s="84"/>
      <c r="F109" s="159"/>
      <c r="G109" s="159"/>
      <c r="H109" s="159"/>
      <c r="I109" s="159"/>
      <c r="J109" s="159"/>
      <c r="K109" s="159"/>
      <c r="L109" s="159"/>
      <c r="M109" s="159"/>
      <c r="N109" s="168"/>
      <c r="O109" s="166"/>
      <c r="P109" s="166"/>
      <c r="Q109" s="92"/>
      <c r="R109" s="132"/>
      <c r="S109" s="132"/>
      <c r="T109" s="132"/>
      <c r="U109" s="77"/>
      <c r="V109" s="132"/>
      <c r="W109" s="184"/>
      <c r="X109" s="154"/>
      <c r="Y109" s="188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23.25" customHeight="1" x14ac:dyDescent="0.5">
      <c r="A110" s="166"/>
      <c r="B110" s="159"/>
      <c r="C110" s="186"/>
      <c r="D110" s="186" t="s">
        <v>126</v>
      </c>
      <c r="E110" s="159"/>
      <c r="F110" s="159"/>
      <c r="G110" s="159"/>
      <c r="H110" s="159"/>
      <c r="I110" s="159"/>
      <c r="J110" s="159"/>
      <c r="K110" s="159"/>
      <c r="L110" s="159"/>
      <c r="M110" s="159"/>
      <c r="N110" s="168"/>
      <c r="O110" s="169" t="s">
        <v>78</v>
      </c>
      <c r="P110" s="166"/>
      <c r="Q110" s="122">
        <f t="shared" si="8"/>
        <v>18000</v>
      </c>
      <c r="R110" s="132">
        <v>5100</v>
      </c>
      <c r="S110" s="132">
        <v>12900</v>
      </c>
      <c r="T110" s="132"/>
      <c r="U110" s="77"/>
      <c r="V110" s="132"/>
      <c r="W110" s="184"/>
      <c r="X110" s="154"/>
      <c r="Y110" s="188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23.25" customHeight="1" x14ac:dyDescent="0.5">
      <c r="A111" s="166"/>
      <c r="B111" s="159"/>
      <c r="C111" s="186"/>
      <c r="D111" s="186"/>
      <c r="E111" s="159"/>
      <c r="F111" s="159"/>
      <c r="G111" s="159"/>
      <c r="H111" s="159"/>
      <c r="I111" s="159"/>
      <c r="J111" s="159"/>
      <c r="K111" s="159"/>
      <c r="L111" s="159"/>
      <c r="M111" s="159"/>
      <c r="N111" s="168"/>
      <c r="O111" s="169"/>
      <c r="P111" s="166"/>
      <c r="Q111" s="122"/>
      <c r="R111" s="132"/>
      <c r="S111" s="132"/>
      <c r="T111" s="132"/>
      <c r="U111" s="77"/>
      <c r="V111" s="132"/>
      <c r="W111" s="184"/>
      <c r="X111" s="154"/>
      <c r="Y111" s="188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23.25" customHeight="1" x14ac:dyDescent="0.5">
      <c r="A112" s="166"/>
      <c r="B112" s="159"/>
      <c r="C112" s="186"/>
      <c r="D112" s="186"/>
      <c r="E112" s="159"/>
      <c r="F112" s="159"/>
      <c r="G112" s="159"/>
      <c r="H112" s="159"/>
      <c r="I112" s="159"/>
      <c r="J112" s="159"/>
      <c r="K112" s="159"/>
      <c r="L112" s="159"/>
      <c r="M112" s="159"/>
      <c r="N112" s="168"/>
      <c r="O112" s="169"/>
      <c r="P112" s="166"/>
      <c r="Q112" s="122"/>
      <c r="R112" s="132"/>
      <c r="S112" s="132"/>
      <c r="T112" s="132"/>
      <c r="U112" s="77"/>
      <c r="V112" s="132"/>
      <c r="W112" s="184"/>
      <c r="X112" s="154"/>
      <c r="Y112" s="188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23.25" customHeight="1" x14ac:dyDescent="0.5">
      <c r="A113" s="166"/>
      <c r="B113" s="159"/>
      <c r="C113" s="186"/>
      <c r="D113" s="186"/>
      <c r="E113" s="159"/>
      <c r="F113" s="159"/>
      <c r="G113" s="159"/>
      <c r="H113" s="159"/>
      <c r="I113" s="159"/>
      <c r="J113" s="159"/>
      <c r="K113" s="159"/>
      <c r="L113" s="159"/>
      <c r="M113" s="159"/>
      <c r="N113" s="168"/>
      <c r="O113" s="169"/>
      <c r="P113" s="166"/>
      <c r="Q113" s="122"/>
      <c r="R113" s="132"/>
      <c r="S113" s="132"/>
      <c r="T113" s="132"/>
      <c r="U113" s="77"/>
      <c r="V113" s="132"/>
      <c r="W113" s="184"/>
      <c r="X113" s="154"/>
      <c r="Y113" s="188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23.25" customHeight="1" x14ac:dyDescent="0.5">
      <c r="A114" s="169"/>
      <c r="B114" s="159"/>
      <c r="C114" s="159"/>
      <c r="D114" s="84"/>
      <c r="E114" s="159"/>
      <c r="F114" s="159"/>
      <c r="G114" s="159"/>
      <c r="H114" s="159"/>
      <c r="I114" s="159"/>
      <c r="J114" s="159"/>
      <c r="K114" s="159"/>
      <c r="L114" s="159"/>
      <c r="M114" s="159"/>
      <c r="N114" s="168"/>
      <c r="O114" s="169"/>
      <c r="P114" s="166"/>
      <c r="Q114" s="125"/>
      <c r="R114" s="132"/>
      <c r="S114" s="132"/>
      <c r="T114" s="132"/>
      <c r="U114" s="77"/>
      <c r="V114" s="132"/>
      <c r="W114" s="184"/>
      <c r="X114" s="154"/>
      <c r="Y114" s="188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23.25" customHeight="1" x14ac:dyDescent="0.5">
      <c r="A115" s="166"/>
      <c r="B115" s="159"/>
      <c r="C115" s="159"/>
      <c r="D115" s="167"/>
      <c r="E115" s="159"/>
      <c r="F115" s="159"/>
      <c r="G115" s="159"/>
      <c r="H115" s="159"/>
      <c r="I115" s="159"/>
      <c r="J115" s="159"/>
      <c r="K115" s="159"/>
      <c r="L115" s="159"/>
      <c r="M115" s="159"/>
      <c r="N115" s="168"/>
      <c r="O115" s="166"/>
      <c r="P115" s="166"/>
      <c r="Q115" s="92"/>
      <c r="R115" s="132"/>
      <c r="S115" s="132"/>
      <c r="T115" s="132"/>
      <c r="U115" s="77"/>
      <c r="V115" s="132"/>
      <c r="W115" s="184"/>
      <c r="X115" s="154"/>
      <c r="Y115" s="188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23.25" customHeight="1" x14ac:dyDescent="0.5">
      <c r="A116" s="166"/>
      <c r="B116" s="159"/>
      <c r="C116" s="159"/>
      <c r="D116" s="167"/>
      <c r="E116" s="159"/>
      <c r="F116" s="159"/>
      <c r="G116" s="159"/>
      <c r="H116" s="159"/>
      <c r="I116" s="159"/>
      <c r="J116" s="159"/>
      <c r="K116" s="159"/>
      <c r="L116" s="159"/>
      <c r="M116" s="159"/>
      <c r="N116" s="168"/>
      <c r="O116" s="166"/>
      <c r="P116" s="166"/>
      <c r="Q116" s="92"/>
      <c r="R116" s="132"/>
      <c r="S116" s="132"/>
      <c r="T116" s="132"/>
      <c r="U116" s="77"/>
      <c r="V116" s="132"/>
      <c r="W116" s="184"/>
      <c r="X116" s="154"/>
      <c r="Y116" s="188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23.25" customHeight="1" x14ac:dyDescent="0.5">
      <c r="A117" s="254"/>
      <c r="B117" s="255"/>
      <c r="C117" s="255"/>
      <c r="D117" s="256"/>
      <c r="E117" s="255"/>
      <c r="F117" s="255"/>
      <c r="G117" s="255"/>
      <c r="H117" s="255"/>
      <c r="I117" s="255"/>
      <c r="J117" s="255"/>
      <c r="K117" s="255"/>
      <c r="L117" s="255"/>
      <c r="M117" s="255"/>
      <c r="N117" s="257"/>
      <c r="O117" s="254"/>
      <c r="P117" s="254"/>
      <c r="Q117" s="258"/>
      <c r="R117" s="259"/>
      <c r="S117" s="259"/>
      <c r="T117" s="259"/>
      <c r="U117" s="260"/>
      <c r="V117" s="259"/>
      <c r="W117" s="261"/>
      <c r="X117" s="262"/>
      <c r="Y117" s="188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23.25" customHeight="1" x14ac:dyDescent="0.5">
      <c r="A118" s="71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123"/>
      <c r="R118" s="123"/>
      <c r="S118" s="123"/>
      <c r="T118" s="71"/>
      <c r="U118" s="71"/>
      <c r="V118" s="123"/>
      <c r="W118" s="4"/>
      <c r="X118" s="4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23.25" customHeight="1" x14ac:dyDescent="0.5">
      <c r="A119" s="71"/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123"/>
      <c r="R119" s="123"/>
      <c r="S119" s="123"/>
      <c r="T119" s="71"/>
      <c r="U119" s="71"/>
      <c r="V119" s="123"/>
      <c r="W119" s="4"/>
      <c r="X119" s="4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23.25" customHeight="1" x14ac:dyDescent="0.5">
      <c r="A120" s="71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123"/>
      <c r="R120" s="123"/>
      <c r="S120" s="123"/>
      <c r="T120" s="71"/>
      <c r="U120" s="71"/>
      <c r="V120" s="123"/>
      <c r="W120" s="4"/>
      <c r="X120" s="4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23.25" customHeight="1" x14ac:dyDescent="0.5">
      <c r="A121" s="71"/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123"/>
      <c r="R121" s="123"/>
      <c r="S121" s="123"/>
      <c r="T121" s="71"/>
      <c r="U121" s="71"/>
      <c r="V121" s="123"/>
      <c r="W121" s="4"/>
      <c r="X121" s="4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23.25" customHeight="1" x14ac:dyDescent="0.5">
      <c r="A122" s="71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123"/>
      <c r="R122" s="123"/>
      <c r="S122" s="123"/>
      <c r="T122" s="71"/>
      <c r="U122" s="71"/>
      <c r="V122" s="123"/>
      <c r="W122" s="4"/>
      <c r="X122" s="4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23.25" customHeight="1" x14ac:dyDescent="0.5">
      <c r="A123" s="71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123"/>
      <c r="R123" s="123"/>
      <c r="S123" s="123"/>
      <c r="T123" s="71"/>
      <c r="U123" s="71"/>
      <c r="V123" s="123"/>
      <c r="W123" s="4"/>
      <c r="X123" s="4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23.25" customHeight="1" x14ac:dyDescent="0.5">
      <c r="A124" s="71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123"/>
      <c r="R124" s="123"/>
      <c r="S124" s="123"/>
      <c r="T124" s="71"/>
      <c r="U124" s="71"/>
      <c r="V124" s="123"/>
      <c r="W124" s="4"/>
      <c r="X124" s="4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23.25" customHeight="1" x14ac:dyDescent="0.5">
      <c r="A125" s="71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123"/>
      <c r="R125" s="123"/>
      <c r="S125" s="123"/>
      <c r="T125" s="71"/>
      <c r="U125" s="71"/>
      <c r="V125" s="123"/>
      <c r="W125" s="4"/>
      <c r="X125" s="4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23.25" customHeight="1" x14ac:dyDescent="0.5">
      <c r="A126" s="71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123"/>
      <c r="R126" s="123"/>
      <c r="S126" s="123"/>
      <c r="T126" s="71"/>
      <c r="U126" s="71"/>
      <c r="V126" s="123"/>
      <c r="W126" s="4"/>
      <c r="X126" s="4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23.25" customHeight="1" x14ac:dyDescent="0.5">
      <c r="A127" s="71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123"/>
      <c r="R127" s="123"/>
      <c r="S127" s="123"/>
      <c r="T127" s="71"/>
      <c r="U127" s="71"/>
      <c r="V127" s="123"/>
      <c r="W127" s="4"/>
      <c r="X127" s="4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23.25" customHeight="1" x14ac:dyDescent="0.5">
      <c r="A128" s="71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123"/>
      <c r="R128" s="123"/>
      <c r="S128" s="123"/>
      <c r="T128" s="71"/>
      <c r="U128" s="71"/>
      <c r="V128" s="123"/>
      <c r="W128" s="4"/>
      <c r="X128" s="4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23.25" customHeight="1" x14ac:dyDescent="0.5">
      <c r="A129" s="71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123"/>
      <c r="R129" s="123"/>
      <c r="S129" s="123"/>
      <c r="T129" s="71"/>
      <c r="U129" s="71"/>
      <c r="V129" s="123"/>
      <c r="W129" s="4"/>
      <c r="X129" s="4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23.25" customHeight="1" x14ac:dyDescent="0.5">
      <c r="A130" s="71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123"/>
      <c r="R130" s="123"/>
      <c r="S130" s="123"/>
      <c r="T130" s="71"/>
      <c r="U130" s="71"/>
      <c r="V130" s="123"/>
      <c r="W130" s="4"/>
      <c r="X130" s="4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23.25" customHeight="1" x14ac:dyDescent="0.5">
      <c r="A131" s="71"/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123"/>
      <c r="R131" s="123"/>
      <c r="S131" s="123"/>
      <c r="T131" s="71"/>
      <c r="U131" s="71"/>
      <c r="V131" s="123"/>
      <c r="W131" s="4"/>
      <c r="X131" s="4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23.25" customHeight="1" x14ac:dyDescent="0.5">
      <c r="A132" s="71"/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123"/>
      <c r="R132" s="123"/>
      <c r="S132" s="123"/>
      <c r="T132" s="71"/>
      <c r="U132" s="71"/>
      <c r="V132" s="123"/>
      <c r="W132" s="4"/>
      <c r="X132" s="4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23.25" customHeight="1" x14ac:dyDescent="0.5">
      <c r="A133" s="71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123"/>
      <c r="R133" s="123"/>
      <c r="S133" s="123"/>
      <c r="T133" s="71"/>
      <c r="U133" s="71"/>
      <c r="V133" s="123"/>
      <c r="W133" s="4"/>
      <c r="X133" s="4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23.25" customHeight="1" x14ac:dyDescent="0.5">
      <c r="A134" s="71"/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123"/>
      <c r="R134" s="123"/>
      <c r="S134" s="123"/>
      <c r="T134" s="71"/>
      <c r="U134" s="71"/>
      <c r="V134" s="123"/>
      <c r="W134" s="4"/>
      <c r="X134" s="4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23.25" customHeight="1" x14ac:dyDescent="0.5">
      <c r="A135" s="71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123"/>
      <c r="R135" s="123"/>
      <c r="S135" s="123"/>
      <c r="T135" s="71"/>
      <c r="U135" s="71"/>
      <c r="V135" s="123"/>
      <c r="W135" s="4"/>
      <c r="X135" s="4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23.25" customHeight="1" x14ac:dyDescent="0.5">
      <c r="A136" s="71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123"/>
      <c r="R136" s="123"/>
      <c r="S136" s="123"/>
      <c r="T136" s="71"/>
      <c r="U136" s="71"/>
      <c r="V136" s="123"/>
      <c r="W136" s="4"/>
      <c r="X136" s="4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23.25" customHeight="1" x14ac:dyDescent="0.5">
      <c r="A137" s="71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123"/>
      <c r="R137" s="123"/>
      <c r="S137" s="123"/>
      <c r="T137" s="71"/>
      <c r="U137" s="71"/>
      <c r="V137" s="123"/>
      <c r="W137" s="4"/>
      <c r="X137" s="4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23.25" customHeight="1" x14ac:dyDescent="0.5">
      <c r="A138" s="71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123"/>
      <c r="R138" s="123"/>
      <c r="S138" s="123"/>
      <c r="T138" s="71"/>
      <c r="U138" s="71"/>
      <c r="V138" s="123"/>
      <c r="W138" s="4"/>
      <c r="X138" s="4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23.25" customHeight="1" x14ac:dyDescent="0.5">
      <c r="A139" s="71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123"/>
      <c r="R139" s="123"/>
      <c r="S139" s="123"/>
      <c r="T139" s="71"/>
      <c r="U139" s="71"/>
      <c r="V139" s="123"/>
      <c r="W139" s="4"/>
      <c r="X139" s="4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23.25" customHeight="1" x14ac:dyDescent="0.5">
      <c r="A140" s="71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123"/>
      <c r="R140" s="123"/>
      <c r="S140" s="123"/>
      <c r="T140" s="71"/>
      <c r="U140" s="71"/>
      <c r="V140" s="123"/>
      <c r="W140" s="4"/>
      <c r="X140" s="4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23.25" customHeight="1" x14ac:dyDescent="0.5">
      <c r="A141" s="71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123"/>
      <c r="R141" s="123"/>
      <c r="S141" s="123"/>
      <c r="T141" s="71"/>
      <c r="U141" s="71"/>
      <c r="V141" s="123"/>
      <c r="W141" s="4"/>
      <c r="X141" s="4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23.25" customHeight="1" x14ac:dyDescent="0.5">
      <c r="A142" s="71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123"/>
      <c r="R142" s="123"/>
      <c r="S142" s="123"/>
      <c r="T142" s="71"/>
      <c r="U142" s="71"/>
      <c r="V142" s="123"/>
      <c r="W142" s="4"/>
      <c r="X142" s="4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23.25" customHeight="1" x14ac:dyDescent="0.5">
      <c r="A143" s="71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123"/>
      <c r="R143" s="123"/>
      <c r="S143" s="123"/>
      <c r="T143" s="71"/>
      <c r="U143" s="71"/>
      <c r="V143" s="123"/>
      <c r="W143" s="4"/>
      <c r="X143" s="4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23.25" customHeight="1" x14ac:dyDescent="0.5">
      <c r="A144" s="71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123"/>
      <c r="R144" s="123"/>
      <c r="S144" s="123"/>
      <c r="T144" s="71"/>
      <c r="U144" s="71"/>
      <c r="V144" s="123"/>
      <c r="W144" s="4"/>
      <c r="X144" s="4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23.25" customHeight="1" x14ac:dyDescent="0.5">
      <c r="A145" s="71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123"/>
      <c r="R145" s="123"/>
      <c r="S145" s="123"/>
      <c r="T145" s="71"/>
      <c r="U145" s="71"/>
      <c r="V145" s="123"/>
      <c r="W145" s="4"/>
      <c r="X145" s="4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23.25" customHeight="1" x14ac:dyDescent="0.5">
      <c r="A146" s="71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123"/>
      <c r="R146" s="123"/>
      <c r="S146" s="123"/>
      <c r="T146" s="71"/>
      <c r="U146" s="71"/>
      <c r="V146" s="123"/>
      <c r="W146" s="4"/>
      <c r="X146" s="4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23.25" customHeight="1" x14ac:dyDescent="0.5">
      <c r="A147" s="71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123"/>
      <c r="R147" s="123"/>
      <c r="S147" s="123"/>
      <c r="T147" s="71"/>
      <c r="U147" s="71"/>
      <c r="V147" s="123"/>
      <c r="W147" s="4"/>
      <c r="X147" s="4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23.25" customHeight="1" x14ac:dyDescent="0.5">
      <c r="A148" s="71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123"/>
      <c r="R148" s="123"/>
      <c r="S148" s="123"/>
      <c r="T148" s="71"/>
      <c r="U148" s="71"/>
      <c r="V148" s="123"/>
      <c r="W148" s="4"/>
      <c r="X148" s="4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23.25" customHeight="1" x14ac:dyDescent="0.5">
      <c r="A149" s="71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123"/>
      <c r="R149" s="123"/>
      <c r="S149" s="123"/>
      <c r="T149" s="71"/>
      <c r="U149" s="71"/>
      <c r="V149" s="123"/>
      <c r="W149" s="4"/>
      <c r="X149" s="4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23.25" customHeight="1" x14ac:dyDescent="0.5">
      <c r="A150" s="71"/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123"/>
      <c r="W150" s="4"/>
      <c r="X150" s="4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23.25" customHeight="1" x14ac:dyDescent="0.5">
      <c r="A151" s="71"/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123"/>
      <c r="W151" s="4"/>
      <c r="X151" s="4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23.25" customHeight="1" x14ac:dyDescent="0.5">
      <c r="A152" s="71"/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123"/>
      <c r="W152" s="4"/>
      <c r="X152" s="4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23.25" customHeight="1" x14ac:dyDescent="0.5">
      <c r="A153" s="71"/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123"/>
      <c r="W153" s="4"/>
      <c r="X153" s="4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23.25" customHeight="1" x14ac:dyDescent="0.5">
      <c r="A154" s="71"/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123"/>
      <c r="W154" s="4"/>
      <c r="X154" s="4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23.25" customHeight="1" x14ac:dyDescent="0.5">
      <c r="A155" s="71"/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23.25" customHeight="1" x14ac:dyDescent="0.5">
      <c r="A156" s="71"/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23.25" customHeight="1" x14ac:dyDescent="0.5">
      <c r="A157" s="71"/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23.25" customHeight="1" x14ac:dyDescent="0.5">
      <c r="A158" s="71"/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23.25" customHeight="1" x14ac:dyDescent="0.5">
      <c r="A159" s="71"/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23.25" customHeight="1" x14ac:dyDescent="0.5">
      <c r="A160" s="71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23.25" customHeight="1" x14ac:dyDescent="0.5">
      <c r="A161" s="71"/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23.25" customHeight="1" x14ac:dyDescent="0.5">
      <c r="A162" s="71"/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23.25" customHeight="1" x14ac:dyDescent="0.5">
      <c r="A163" s="71"/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23.25" customHeight="1" x14ac:dyDescent="0.5">
      <c r="A164" s="71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23.25" customHeight="1" x14ac:dyDescent="0.5">
      <c r="A165" s="71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23.25" customHeight="1" x14ac:dyDescent="0.5">
      <c r="A166" s="71"/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23.25" customHeight="1" x14ac:dyDescent="0.5">
      <c r="A167" s="71"/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23.25" customHeight="1" x14ac:dyDescent="0.5">
      <c r="A168" s="71"/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23.25" customHeight="1" x14ac:dyDescent="0.5">
      <c r="A169" s="71"/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23.25" customHeight="1" x14ac:dyDescent="0.5">
      <c r="A170" s="71"/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23.25" customHeight="1" x14ac:dyDescent="0.5">
      <c r="A171" s="71"/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23.25" customHeight="1" x14ac:dyDescent="0.5">
      <c r="A172" s="71"/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23.25" customHeight="1" x14ac:dyDescent="0.5">
      <c r="A173" s="71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23.25" customHeight="1" x14ac:dyDescent="0.5">
      <c r="A174" s="71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23.25" customHeight="1" x14ac:dyDescent="0.5">
      <c r="A175" s="71"/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23.25" customHeight="1" x14ac:dyDescent="0.5">
      <c r="A176" s="71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23.25" customHeight="1" x14ac:dyDescent="0.5">
      <c r="A177" s="71"/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23.25" customHeight="1" x14ac:dyDescent="0.5">
      <c r="A178" s="71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23.25" customHeight="1" x14ac:dyDescent="0.5">
      <c r="A179" s="71"/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23.25" customHeight="1" x14ac:dyDescent="0.5">
      <c r="A180" s="71"/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23.25" customHeight="1" x14ac:dyDescent="0.5">
      <c r="A181" s="71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23.25" customHeight="1" x14ac:dyDescent="0.5">
      <c r="A182" s="71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23.25" customHeight="1" x14ac:dyDescent="0.5">
      <c r="A183" s="71"/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23.25" customHeight="1" x14ac:dyDescent="0.5">
      <c r="A184" s="71"/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23.25" customHeight="1" x14ac:dyDescent="0.5">
      <c r="A185" s="71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23.25" customHeight="1" x14ac:dyDescent="0.5">
      <c r="A186" s="71"/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23.25" customHeight="1" x14ac:dyDescent="0.5">
      <c r="A187" s="71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23.25" customHeight="1" x14ac:dyDescent="0.5">
      <c r="A188" s="71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23.25" customHeight="1" x14ac:dyDescent="0.5">
      <c r="A189" s="71"/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23.25" customHeight="1" x14ac:dyDescent="0.5">
      <c r="A190" s="71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23.25" customHeight="1" x14ac:dyDescent="0.5">
      <c r="A191" s="71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23.25" customHeight="1" x14ac:dyDescent="0.5">
      <c r="A192" s="71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23.25" customHeight="1" x14ac:dyDescent="0.5">
      <c r="A193" s="71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23.25" customHeight="1" x14ac:dyDescent="0.5">
      <c r="A194" s="71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23.25" customHeight="1" x14ac:dyDescent="0.5">
      <c r="A195" s="71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23.25" customHeight="1" x14ac:dyDescent="0.5">
      <c r="A196" s="71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23.25" customHeight="1" x14ac:dyDescent="0.5">
      <c r="A197" s="71"/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23.25" customHeight="1" x14ac:dyDescent="0.5">
      <c r="A198" s="71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23.25" customHeight="1" x14ac:dyDescent="0.5">
      <c r="A199" s="71"/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23.25" customHeight="1" x14ac:dyDescent="0.5">
      <c r="A200" s="71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23.25" customHeight="1" x14ac:dyDescent="0.5">
      <c r="A201" s="71"/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23.25" customHeight="1" x14ac:dyDescent="0.5">
      <c r="A202" s="71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23.25" customHeight="1" x14ac:dyDescent="0.5">
      <c r="A203" s="71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23.25" customHeight="1" x14ac:dyDescent="0.5">
      <c r="A204" s="71"/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23.25" customHeight="1" x14ac:dyDescent="0.5">
      <c r="A205" s="71"/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23.25" customHeight="1" x14ac:dyDescent="0.5">
      <c r="A206" s="71"/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23.25" customHeight="1" x14ac:dyDescent="0.5">
      <c r="A207" s="71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23.25" customHeight="1" x14ac:dyDescent="0.5">
      <c r="A208" s="71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23.25" customHeight="1" x14ac:dyDescent="0.5">
      <c r="A209" s="71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23.25" customHeight="1" x14ac:dyDescent="0.5">
      <c r="A210" s="71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23.25" customHeight="1" x14ac:dyDescent="0.5">
      <c r="A211" s="71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23.25" customHeight="1" x14ac:dyDescent="0.5">
      <c r="A212" s="71"/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23.25" customHeight="1" x14ac:dyDescent="0.5">
      <c r="A213" s="71"/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23.25" customHeight="1" x14ac:dyDescent="0.5">
      <c r="A214" s="71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23.25" customHeight="1" x14ac:dyDescent="0.5">
      <c r="A215" s="71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23.25" customHeight="1" x14ac:dyDescent="0.5">
      <c r="A216" s="71"/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23.25" customHeight="1" x14ac:dyDescent="0.5">
      <c r="A217" s="71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23.25" customHeight="1" x14ac:dyDescent="0.5">
      <c r="A218" s="71"/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23.25" customHeight="1" x14ac:dyDescent="0.5">
      <c r="A219" s="71"/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23.25" customHeight="1" x14ac:dyDescent="0.5">
      <c r="A220" s="71"/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23.25" customHeight="1" x14ac:dyDescent="0.5">
      <c r="A221" s="71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23.25" customHeight="1" x14ac:dyDescent="0.5">
      <c r="A222" s="71"/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23.25" customHeight="1" x14ac:dyDescent="0.5">
      <c r="A223" s="71"/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23.25" customHeight="1" x14ac:dyDescent="0.5">
      <c r="A224" s="71"/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23.25" customHeight="1" x14ac:dyDescent="0.5">
      <c r="A225" s="71"/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23.25" customHeight="1" x14ac:dyDescent="0.5">
      <c r="A226" s="71"/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23.25" customHeight="1" x14ac:dyDescent="0.5">
      <c r="A227" s="71"/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23.25" customHeight="1" x14ac:dyDescent="0.5">
      <c r="A228" s="71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23.25" customHeight="1" x14ac:dyDescent="0.5">
      <c r="A229" s="71"/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23.25" customHeight="1" x14ac:dyDescent="0.5">
      <c r="A230" s="71"/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23.25" customHeight="1" x14ac:dyDescent="0.5">
      <c r="A231" s="71"/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23.25" customHeight="1" x14ac:dyDescent="0.5">
      <c r="A232" s="71"/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23.25" customHeight="1" x14ac:dyDescent="0.5">
      <c r="A233" s="71"/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23.25" customHeight="1" x14ac:dyDescent="0.5">
      <c r="A234" s="71"/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23.25" customHeight="1" x14ac:dyDescent="0.5">
      <c r="A235" s="71"/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23.25" customHeight="1" x14ac:dyDescent="0.5">
      <c r="A236" s="71"/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23.25" customHeight="1" x14ac:dyDescent="0.5">
      <c r="A237" s="71"/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23.25" customHeight="1" x14ac:dyDescent="0.5">
      <c r="A238" s="71"/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23.25" customHeight="1" x14ac:dyDescent="0.5">
      <c r="A239" s="71"/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23.25" customHeight="1" x14ac:dyDescent="0.5">
      <c r="A240" s="71"/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23.25" customHeight="1" x14ac:dyDescent="0.5">
      <c r="A241" s="71"/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23.25" customHeight="1" x14ac:dyDescent="0.5">
      <c r="A242" s="71"/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23.25" customHeight="1" x14ac:dyDescent="0.5">
      <c r="A243" s="71"/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23.25" customHeight="1" x14ac:dyDescent="0.5">
      <c r="A244" s="71"/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23.25" customHeight="1" x14ac:dyDescent="0.5">
      <c r="A245" s="71"/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23.25" customHeight="1" x14ac:dyDescent="0.5">
      <c r="A246" s="71"/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23.25" customHeight="1" x14ac:dyDescent="0.5">
      <c r="A247" s="71"/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23.25" customHeight="1" x14ac:dyDescent="0.5">
      <c r="A248" s="71"/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23.25" customHeight="1" x14ac:dyDescent="0.5">
      <c r="A249" s="71"/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23.25" customHeight="1" x14ac:dyDescent="0.5">
      <c r="A250" s="71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23.25" customHeight="1" x14ac:dyDescent="0.5">
      <c r="A251" s="71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23.25" customHeight="1" x14ac:dyDescent="0.5">
      <c r="A252" s="71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23.25" customHeight="1" x14ac:dyDescent="0.5">
      <c r="A253" s="71"/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23.25" customHeight="1" x14ac:dyDescent="0.5">
      <c r="A254" s="71"/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23.25" customHeight="1" x14ac:dyDescent="0.5">
      <c r="A255" s="71"/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23.25" customHeight="1" x14ac:dyDescent="0.5">
      <c r="A256" s="71"/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23.25" customHeight="1" x14ac:dyDescent="0.5">
      <c r="A257" s="71"/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23.25" customHeight="1" x14ac:dyDescent="0.5">
      <c r="A258" s="71"/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23.25" customHeight="1" x14ac:dyDescent="0.5">
      <c r="A259" s="71"/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23.25" customHeight="1" x14ac:dyDescent="0.5">
      <c r="A260" s="71"/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23.25" customHeight="1" x14ac:dyDescent="0.5">
      <c r="A261" s="71"/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23.25" customHeight="1" x14ac:dyDescent="0.5">
      <c r="A262" s="71"/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23.25" customHeight="1" x14ac:dyDescent="0.5">
      <c r="A263" s="71"/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23.25" customHeight="1" x14ac:dyDescent="0.5">
      <c r="A264" s="71"/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23.25" customHeight="1" x14ac:dyDescent="0.5">
      <c r="A265" s="71"/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23.25" customHeight="1" x14ac:dyDescent="0.5">
      <c r="A266" s="71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23.25" customHeight="1" x14ac:dyDescent="0.5">
      <c r="A267" s="71"/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</row>
    <row r="268" spans="1:37" ht="23.25" customHeight="1" x14ac:dyDescent="0.5">
      <c r="A268" s="71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</row>
    <row r="269" spans="1:37" ht="23.25" customHeight="1" x14ac:dyDescent="0.5">
      <c r="A269" s="71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</row>
    <row r="270" spans="1:37" ht="23.25" customHeight="1" x14ac:dyDescent="0.5">
      <c r="A270" s="71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</row>
    <row r="271" spans="1:37" ht="23.25" customHeight="1" x14ac:dyDescent="0.5">
      <c r="A271" s="71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</row>
    <row r="272" spans="1:37" ht="23.25" customHeight="1" x14ac:dyDescent="0.5">
      <c r="A272" s="71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</row>
    <row r="273" spans="1:17" ht="23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</row>
    <row r="274" spans="1:17" ht="23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</row>
    <row r="275" spans="1:17" ht="23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</row>
    <row r="276" spans="1:17" ht="23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</row>
    <row r="277" spans="1:17" ht="23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</row>
    <row r="278" spans="1:17" ht="23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</row>
    <row r="279" spans="1:17" ht="23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</row>
    <row r="280" spans="1:17" ht="23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</row>
    <row r="281" spans="1:17" ht="23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</row>
    <row r="282" spans="1:17" ht="23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</row>
    <row r="283" spans="1:17" ht="23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</row>
    <row r="284" spans="1:17" ht="23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</row>
    <row r="285" spans="1:17" ht="23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</row>
    <row r="286" spans="1:17" ht="23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spans="1:17" ht="23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</row>
    <row r="288" spans="1:17" ht="23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</row>
    <row r="289" spans="1:17" ht="23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</row>
    <row r="290" spans="1:17" ht="23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</row>
    <row r="291" spans="1:17" ht="23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</row>
    <row r="292" spans="1:17" ht="23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</row>
    <row r="293" spans="1:17" ht="23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</row>
    <row r="294" spans="1:17" ht="23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</row>
    <row r="295" spans="1:17" ht="23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</row>
    <row r="296" spans="1:17" ht="23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</row>
    <row r="297" spans="1:17" ht="23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</row>
    <row r="298" spans="1:17" ht="23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</row>
    <row r="299" spans="1:17" ht="23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</row>
    <row r="300" spans="1:17" ht="23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</row>
    <row r="301" spans="1:17" ht="23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</row>
    <row r="302" spans="1:17" ht="23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</row>
    <row r="303" spans="1:17" ht="23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</row>
    <row r="304" spans="1:17" ht="23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</row>
    <row r="305" spans="1:17" ht="23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</row>
    <row r="306" spans="1:17" ht="23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</row>
    <row r="307" spans="1:17" ht="23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</row>
    <row r="308" spans="1:17" ht="23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</row>
    <row r="309" spans="1:17" ht="23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</row>
    <row r="310" spans="1:17" ht="23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</row>
    <row r="311" spans="1:17" ht="23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</row>
    <row r="312" spans="1:17" ht="15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</row>
    <row r="313" spans="1:17" ht="15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</row>
    <row r="314" spans="1:17" ht="15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</row>
    <row r="315" spans="1:17" ht="15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</row>
    <row r="316" spans="1:17" ht="15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</row>
    <row r="317" spans="1:17" ht="15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</row>
    <row r="318" spans="1:17" ht="15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</row>
    <row r="319" spans="1:17" ht="15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</row>
    <row r="320" spans="1:17" ht="15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</row>
    <row r="321" spans="1:17" ht="15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</row>
    <row r="322" spans="1:17" ht="15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</row>
    <row r="323" spans="1:17" ht="15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</row>
    <row r="324" spans="1:17" ht="15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</row>
    <row r="325" spans="1:17" ht="15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</row>
    <row r="326" spans="1:17" ht="15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</row>
    <row r="327" spans="1:17" ht="15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</row>
    <row r="328" spans="1:17" ht="15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</row>
    <row r="329" spans="1:17" ht="15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</row>
    <row r="330" spans="1:17" ht="15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</row>
    <row r="331" spans="1:17" ht="15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</row>
    <row r="332" spans="1:17" ht="15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</row>
    <row r="333" spans="1:17" ht="15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</row>
    <row r="334" spans="1:17" ht="15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</row>
    <row r="335" spans="1:17" ht="15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</row>
    <row r="336" spans="1:17" ht="15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</row>
    <row r="337" spans="1:17" ht="15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</row>
    <row r="338" spans="1:17" ht="15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</row>
    <row r="339" spans="1:17" ht="15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</row>
    <row r="340" spans="1:17" ht="15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</row>
    <row r="341" spans="1:17" ht="15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</row>
    <row r="342" spans="1:17" ht="15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</row>
    <row r="343" spans="1:17" ht="15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</row>
    <row r="344" spans="1:17" ht="15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</row>
    <row r="345" spans="1:17" ht="15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</row>
    <row r="346" spans="1:17" ht="15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</row>
    <row r="347" spans="1:17" ht="15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</row>
    <row r="348" spans="1:17" ht="15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</row>
    <row r="349" spans="1:17" ht="15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</row>
    <row r="350" spans="1:17" ht="15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</row>
    <row r="351" spans="1:17" ht="15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</row>
    <row r="352" spans="1:17" ht="15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</row>
    <row r="353" spans="1:17" ht="15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</row>
    <row r="354" spans="1:17" ht="15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</row>
    <row r="355" spans="1:17" ht="15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</row>
  </sheetData>
  <mergeCells count="4">
    <mergeCell ref="B3:N3"/>
    <mergeCell ref="A1:X1"/>
    <mergeCell ref="A2:X2"/>
    <mergeCell ref="B106:N106"/>
  </mergeCells>
  <printOptions horizontalCentered="1"/>
  <pageMargins left="0.19685039370078741" right="0.11811023622047245" top="0.55118110236220474" bottom="0.15748031496062992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7" zoomScale="90" zoomScaleNormal="90" workbookViewId="0">
      <selection activeCell="I4" sqref="I4"/>
    </sheetView>
  </sheetViews>
  <sheetFormatPr defaultRowHeight="14.25" x14ac:dyDescent="0.2"/>
  <cols>
    <col min="1" max="1" width="5.125" customWidth="1"/>
    <col min="2" max="2" width="17.625" customWidth="1"/>
    <col min="3" max="3" width="20.875" customWidth="1"/>
    <col min="4" max="5" width="11.625" customWidth="1"/>
    <col min="6" max="6" width="11.625" style="9" customWidth="1"/>
    <col min="7" max="7" width="12.625" style="9" customWidth="1"/>
    <col min="8" max="8" width="15.75" style="9" customWidth="1"/>
    <col min="9" max="9" width="12.375" style="9" customWidth="1"/>
  </cols>
  <sheetData>
    <row r="1" spans="1:10" ht="30.75" x14ac:dyDescent="0.45">
      <c r="A1" s="156" t="s">
        <v>85</v>
      </c>
      <c r="B1" s="156"/>
      <c r="C1" s="156"/>
      <c r="D1" s="156"/>
      <c r="E1" s="156"/>
      <c r="F1" s="156"/>
      <c r="G1" s="156"/>
      <c r="H1" s="156"/>
      <c r="I1" s="155"/>
      <c r="J1" s="1"/>
    </row>
    <row r="2" spans="1:10" ht="30.75" x14ac:dyDescent="0.45">
      <c r="A2" s="5" t="s">
        <v>42</v>
      </c>
      <c r="B2" s="155"/>
      <c r="C2" s="155"/>
      <c r="D2" s="155"/>
      <c r="E2" s="155"/>
      <c r="F2" s="155"/>
      <c r="G2" s="155"/>
      <c r="H2" s="155"/>
      <c r="I2" s="155"/>
      <c r="J2" s="1"/>
    </row>
    <row r="3" spans="1:10" ht="21" x14ac:dyDescent="0.35">
      <c r="A3" s="1"/>
      <c r="B3" s="1"/>
      <c r="C3" s="1"/>
      <c r="D3" s="1"/>
      <c r="E3" s="1"/>
      <c r="F3" s="6"/>
      <c r="G3" s="6"/>
      <c r="H3" s="6"/>
      <c r="I3" s="6"/>
      <c r="J3" s="1"/>
    </row>
    <row r="4" spans="1:10" ht="21" x14ac:dyDescent="0.35">
      <c r="A4" s="70" t="s">
        <v>43</v>
      </c>
      <c r="B4" s="64" t="s">
        <v>44</v>
      </c>
      <c r="C4" s="65" t="s">
        <v>45</v>
      </c>
      <c r="D4" s="66" t="s">
        <v>46</v>
      </c>
      <c r="E4" s="66" t="s">
        <v>47</v>
      </c>
      <c r="F4" s="67" t="s">
        <v>48</v>
      </c>
      <c r="G4" s="68" t="s">
        <v>47</v>
      </c>
      <c r="H4" s="69" t="s">
        <v>49</v>
      </c>
      <c r="I4" s="50"/>
      <c r="J4" s="1"/>
    </row>
    <row r="5" spans="1:10" ht="21" x14ac:dyDescent="0.35">
      <c r="A5" s="11">
        <v>1</v>
      </c>
      <c r="B5" s="57" t="s">
        <v>50</v>
      </c>
      <c r="C5" s="58" t="s">
        <v>51</v>
      </c>
      <c r="D5" s="59">
        <v>26</v>
      </c>
      <c r="E5" s="60">
        <v>1930</v>
      </c>
      <c r="F5" s="61">
        <v>8</v>
      </c>
      <c r="G5" s="62">
        <v>720</v>
      </c>
      <c r="H5" s="63">
        <f>SUM((D5*E5)+(F5*G5))</f>
        <v>55940</v>
      </c>
      <c r="I5" s="55"/>
      <c r="J5" s="1"/>
    </row>
    <row r="6" spans="1:10" ht="21" x14ac:dyDescent="0.35">
      <c r="A6" s="11"/>
      <c r="B6" s="14"/>
      <c r="C6" s="13" t="s">
        <v>52</v>
      </c>
      <c r="D6" s="14"/>
      <c r="E6" s="14"/>
      <c r="F6" s="15"/>
      <c r="G6" s="16"/>
      <c r="H6" s="17">
        <v>31860</v>
      </c>
      <c r="I6" s="15"/>
      <c r="J6" s="1"/>
    </row>
    <row r="7" spans="1:10" ht="21" x14ac:dyDescent="0.35">
      <c r="A7" s="11"/>
      <c r="B7" s="14"/>
      <c r="C7" s="13"/>
      <c r="D7" s="14"/>
      <c r="E7" s="14"/>
      <c r="F7" s="15"/>
      <c r="G7" s="48" t="s">
        <v>69</v>
      </c>
      <c r="H7" s="17"/>
      <c r="I7" s="15"/>
      <c r="J7" s="1"/>
    </row>
    <row r="8" spans="1:10" ht="23.25" x14ac:dyDescent="0.35">
      <c r="A8" s="41" t="s">
        <v>53</v>
      </c>
      <c r="B8" s="42"/>
      <c r="C8" s="42"/>
      <c r="D8" s="42"/>
      <c r="E8" s="42"/>
      <c r="F8" s="42"/>
      <c r="G8" s="46">
        <v>71100</v>
      </c>
      <c r="H8" s="39">
        <f>SUM(H5:H7)</f>
        <v>87800</v>
      </c>
      <c r="I8" s="51"/>
      <c r="J8" s="1"/>
    </row>
    <row r="9" spans="1:10" ht="21" x14ac:dyDescent="0.35">
      <c r="A9" s="18" t="s">
        <v>43</v>
      </c>
      <c r="B9" s="19" t="s">
        <v>44</v>
      </c>
      <c r="C9" s="20" t="s">
        <v>45</v>
      </c>
      <c r="D9" s="21" t="s">
        <v>54</v>
      </c>
      <c r="E9" s="22" t="s">
        <v>47</v>
      </c>
      <c r="F9" s="23" t="s">
        <v>48</v>
      </c>
      <c r="G9" s="24" t="s">
        <v>47</v>
      </c>
      <c r="H9" s="25" t="s">
        <v>49</v>
      </c>
      <c r="I9" s="52"/>
      <c r="J9" s="1"/>
    </row>
    <row r="10" spans="1:10" ht="21" x14ac:dyDescent="0.35">
      <c r="A10" s="11">
        <v>2</v>
      </c>
      <c r="B10" s="12" t="s">
        <v>55</v>
      </c>
      <c r="C10" s="13" t="s">
        <v>51</v>
      </c>
      <c r="D10" s="14">
        <v>20</v>
      </c>
      <c r="E10" s="26">
        <v>1930</v>
      </c>
      <c r="F10" s="15">
        <v>12</v>
      </c>
      <c r="G10" s="16">
        <v>720</v>
      </c>
      <c r="H10" s="17">
        <f>SUM((D10*E10)+(F10*G10))</f>
        <v>47240</v>
      </c>
      <c r="I10" s="53"/>
      <c r="J10" s="1"/>
    </row>
    <row r="11" spans="1:10" ht="21" x14ac:dyDescent="0.35">
      <c r="A11" s="11"/>
      <c r="B11" s="14"/>
      <c r="C11" s="13" t="s">
        <v>52</v>
      </c>
      <c r="D11" s="14"/>
      <c r="E11" s="14"/>
      <c r="F11" s="15"/>
      <c r="G11" s="16"/>
      <c r="H11" s="17">
        <v>27000</v>
      </c>
      <c r="I11" s="53"/>
      <c r="J11" s="1"/>
    </row>
    <row r="12" spans="1:10" ht="21" x14ac:dyDescent="0.35">
      <c r="A12" s="11"/>
      <c r="B12" s="14"/>
      <c r="C12" s="13"/>
      <c r="D12" s="14"/>
      <c r="E12" s="14"/>
      <c r="F12" s="15"/>
      <c r="G12" s="48"/>
      <c r="H12" s="17"/>
      <c r="I12" s="53"/>
      <c r="J12" s="1"/>
    </row>
    <row r="13" spans="1:10" ht="23.25" x14ac:dyDescent="0.35">
      <c r="A13" s="41" t="s">
        <v>53</v>
      </c>
      <c r="B13" s="42"/>
      <c r="C13" s="42"/>
      <c r="D13" s="42"/>
      <c r="E13" s="42"/>
      <c r="F13" s="42"/>
      <c r="G13" s="46">
        <v>70200</v>
      </c>
      <c r="H13" s="38">
        <f>SUM(H10:H12)</f>
        <v>74240</v>
      </c>
      <c r="I13" s="51"/>
      <c r="J13" s="1"/>
    </row>
    <row r="14" spans="1:10" ht="21" x14ac:dyDescent="0.35">
      <c r="A14" s="18" t="s">
        <v>43</v>
      </c>
      <c r="B14" s="19" t="s">
        <v>44</v>
      </c>
      <c r="C14" s="20" t="s">
        <v>45</v>
      </c>
      <c r="D14" s="27" t="s">
        <v>54</v>
      </c>
      <c r="E14" s="22" t="s">
        <v>47</v>
      </c>
      <c r="F14" s="23" t="s">
        <v>48</v>
      </c>
      <c r="G14" s="24" t="s">
        <v>47</v>
      </c>
      <c r="H14" s="25" t="s">
        <v>49</v>
      </c>
      <c r="I14" s="52"/>
      <c r="J14" s="1"/>
    </row>
    <row r="15" spans="1:10" ht="21" x14ac:dyDescent="0.35">
      <c r="A15" s="11">
        <v>3</v>
      </c>
      <c r="B15" s="12" t="s">
        <v>56</v>
      </c>
      <c r="C15" s="13" t="s">
        <v>51</v>
      </c>
      <c r="D15" s="44">
        <v>3</v>
      </c>
      <c r="E15" s="26">
        <v>1930</v>
      </c>
      <c r="F15" s="15" t="s">
        <v>5</v>
      </c>
      <c r="G15" s="16">
        <v>0</v>
      </c>
      <c r="H15" s="17">
        <v>5780</v>
      </c>
      <c r="I15" s="53"/>
      <c r="J15" s="1"/>
    </row>
    <row r="16" spans="1:10" ht="21" x14ac:dyDescent="0.35">
      <c r="A16" s="11"/>
      <c r="B16" s="14"/>
      <c r="C16" s="13" t="s">
        <v>52</v>
      </c>
      <c r="D16" s="30"/>
      <c r="E16" s="30"/>
      <c r="F16" s="31"/>
      <c r="G16" s="32"/>
      <c r="H16" s="17">
        <v>12000</v>
      </c>
      <c r="I16" s="53"/>
      <c r="J16" s="1"/>
    </row>
    <row r="17" spans="1:10" ht="21" x14ac:dyDescent="0.35">
      <c r="A17" s="11"/>
      <c r="B17" s="14"/>
      <c r="C17" s="13"/>
      <c r="D17" s="14"/>
      <c r="E17" s="14"/>
      <c r="F17" s="15"/>
      <c r="G17" s="16"/>
      <c r="H17" s="17"/>
      <c r="I17" s="53"/>
      <c r="J17" s="1"/>
    </row>
    <row r="18" spans="1:10" ht="21" x14ac:dyDescent="0.35">
      <c r="A18" s="11"/>
      <c r="B18" s="14"/>
      <c r="C18" s="13"/>
      <c r="D18" s="33"/>
      <c r="E18" s="47"/>
      <c r="F18" s="48"/>
      <c r="G18" s="48"/>
      <c r="H18" s="17"/>
      <c r="I18" s="53"/>
      <c r="J18" s="1"/>
    </row>
    <row r="19" spans="1:10" ht="23.25" x14ac:dyDescent="0.35">
      <c r="A19" s="41" t="s">
        <v>53</v>
      </c>
      <c r="B19" s="42"/>
      <c r="C19" s="42"/>
      <c r="D19" s="42"/>
      <c r="E19" s="46">
        <v>3900</v>
      </c>
      <c r="F19" s="46">
        <v>4450</v>
      </c>
      <c r="G19" s="43">
        <f>SUM(E19+F19)</f>
        <v>8350</v>
      </c>
      <c r="H19" s="38">
        <f>SUM(H15:H18)</f>
        <v>17780</v>
      </c>
      <c r="I19" s="56"/>
      <c r="J19" s="1"/>
    </row>
    <row r="20" spans="1:10" ht="21" x14ac:dyDescent="0.35">
      <c r="A20" s="18" t="s">
        <v>43</v>
      </c>
      <c r="B20" s="19" t="s">
        <v>44</v>
      </c>
      <c r="C20" s="20" t="s">
        <v>45</v>
      </c>
      <c r="D20" s="27" t="s">
        <v>54</v>
      </c>
      <c r="E20" s="22" t="s">
        <v>47</v>
      </c>
      <c r="F20" s="34" t="s">
        <v>47</v>
      </c>
      <c r="G20" s="24" t="s">
        <v>47</v>
      </c>
      <c r="H20" s="25" t="s">
        <v>49</v>
      </c>
      <c r="I20" s="52"/>
      <c r="J20" s="1"/>
    </row>
    <row r="21" spans="1:10" ht="21" x14ac:dyDescent="0.35">
      <c r="A21" s="11">
        <v>4</v>
      </c>
      <c r="B21" s="12" t="s">
        <v>57</v>
      </c>
      <c r="C21" s="13" t="s">
        <v>51</v>
      </c>
      <c r="D21" s="28">
        <v>5</v>
      </c>
      <c r="E21" s="26">
        <v>1920</v>
      </c>
      <c r="F21" s="15">
        <v>3</v>
      </c>
      <c r="G21" s="16">
        <v>720</v>
      </c>
      <c r="H21" s="17">
        <f>SUM((D21*E21)+(F21*G21))</f>
        <v>11760</v>
      </c>
      <c r="I21" s="53"/>
      <c r="J21" s="1"/>
    </row>
    <row r="22" spans="1:10" ht="21" x14ac:dyDescent="0.35">
      <c r="A22" s="11"/>
      <c r="B22" s="14"/>
      <c r="C22" s="29" t="s">
        <v>61</v>
      </c>
      <c r="D22" s="13"/>
      <c r="E22" s="14"/>
      <c r="F22" s="15"/>
      <c r="G22" s="16"/>
      <c r="H22" s="17">
        <v>6240</v>
      </c>
      <c r="I22" s="53"/>
      <c r="J22" s="1"/>
    </row>
    <row r="23" spans="1:10" ht="21" x14ac:dyDescent="0.35">
      <c r="A23" s="11"/>
      <c r="B23" s="14"/>
      <c r="C23" s="13"/>
      <c r="D23" s="28"/>
      <c r="E23" s="49"/>
      <c r="F23" s="48"/>
      <c r="G23" s="48"/>
      <c r="H23" s="17"/>
      <c r="I23" s="53"/>
      <c r="J23" s="10"/>
    </row>
    <row r="24" spans="1:10" ht="23.25" x14ac:dyDescent="0.35">
      <c r="A24" s="41" t="s">
        <v>53</v>
      </c>
      <c r="B24" s="42"/>
      <c r="C24" s="42"/>
      <c r="D24" s="42"/>
      <c r="E24" s="46">
        <v>2300</v>
      </c>
      <c r="F24" s="46">
        <v>12700</v>
      </c>
      <c r="G24" s="43">
        <f>SUM(E24+F24)</f>
        <v>15000</v>
      </c>
      <c r="H24" s="38">
        <f>SUM(H21:H23)</f>
        <v>18000</v>
      </c>
      <c r="I24" s="56"/>
      <c r="J24" s="1"/>
    </row>
    <row r="25" spans="1:10" ht="28.5" x14ac:dyDescent="0.55000000000000004">
      <c r="A25" s="270" t="s">
        <v>58</v>
      </c>
      <c r="B25" s="271"/>
      <c r="C25" s="271"/>
      <c r="D25" s="271"/>
      <c r="E25" s="271"/>
      <c r="F25" s="271"/>
      <c r="G25" s="272"/>
      <c r="H25" s="8">
        <f>SUM(H8+H13+H19+H24)</f>
        <v>197820</v>
      </c>
      <c r="I25" s="54"/>
      <c r="J25" s="1"/>
    </row>
    <row r="26" spans="1:10" ht="21" x14ac:dyDescent="0.35">
      <c r="A26" s="1"/>
      <c r="B26" s="1"/>
      <c r="C26" s="1"/>
      <c r="D26" s="1"/>
      <c r="E26" s="1"/>
      <c r="F26" s="6"/>
      <c r="G26" s="6"/>
      <c r="H26" s="6"/>
      <c r="I26" s="6"/>
      <c r="J26" s="1"/>
    </row>
    <row r="27" spans="1:10" ht="23.25" x14ac:dyDescent="0.35">
      <c r="A27" s="1"/>
      <c r="B27" s="1"/>
      <c r="C27" s="1"/>
      <c r="D27" s="1" t="s">
        <v>59</v>
      </c>
      <c r="E27" s="1"/>
      <c r="F27" s="6"/>
      <c r="G27" s="7"/>
      <c r="H27" s="36">
        <f>SUM(H5+H10+H15+H21)</f>
        <v>120720</v>
      </c>
      <c r="I27" s="36"/>
    </row>
    <row r="28" spans="1:10" ht="23.25" x14ac:dyDescent="0.35">
      <c r="A28" s="1"/>
      <c r="B28" s="1"/>
      <c r="C28" s="1"/>
      <c r="D28" s="1" t="s">
        <v>60</v>
      </c>
      <c r="E28" s="1"/>
      <c r="F28" s="6"/>
      <c r="G28" s="7"/>
      <c r="H28" s="36">
        <f>SUM(H6+H11+H16+H22+H23)</f>
        <v>77100</v>
      </c>
      <c r="I28" s="36"/>
    </row>
    <row r="29" spans="1:10" ht="24" thickBot="1" x14ac:dyDescent="0.4">
      <c r="A29" s="1"/>
      <c r="B29" s="1"/>
      <c r="C29" s="1"/>
      <c r="D29" s="1"/>
      <c r="E29" s="1"/>
      <c r="F29" s="6"/>
      <c r="G29" s="35"/>
      <c r="H29" s="37">
        <f>SUM(H27+H28)</f>
        <v>197820</v>
      </c>
      <c r="I29" s="40"/>
    </row>
    <row r="30" spans="1:10" ht="21.75" thickTop="1" x14ac:dyDescent="0.35">
      <c r="A30" s="1"/>
      <c r="B30" s="1"/>
      <c r="C30" s="1"/>
      <c r="D30" s="1"/>
      <c r="E30" s="1"/>
      <c r="F30" s="6"/>
      <c r="G30" s="7"/>
      <c r="J30" s="1"/>
    </row>
    <row r="31" spans="1:10" ht="21" x14ac:dyDescent="0.35">
      <c r="A31" s="1" t="s">
        <v>62</v>
      </c>
      <c r="B31" s="1"/>
      <c r="C31" s="1"/>
      <c r="D31" s="1"/>
      <c r="E31" s="1"/>
      <c r="F31" s="6"/>
      <c r="G31" s="35"/>
      <c r="J31" s="1"/>
    </row>
    <row r="32" spans="1:10" ht="21" x14ac:dyDescent="0.35">
      <c r="A32" s="45" t="s">
        <v>66</v>
      </c>
      <c r="B32" s="1" t="s">
        <v>63</v>
      </c>
      <c r="C32" s="1"/>
      <c r="D32" s="1"/>
      <c r="E32" s="1"/>
      <c r="F32" s="6"/>
      <c r="G32" s="7"/>
      <c r="J32" s="1"/>
    </row>
    <row r="33" spans="1:10" ht="21" x14ac:dyDescent="0.35">
      <c r="A33" s="45" t="s">
        <v>67</v>
      </c>
      <c r="B33" s="1" t="s">
        <v>64</v>
      </c>
      <c r="C33" s="1"/>
      <c r="D33" s="1"/>
      <c r="E33" s="1"/>
      <c r="F33" s="6"/>
      <c r="G33" s="6"/>
      <c r="H33" s="6"/>
      <c r="I33" s="6"/>
      <c r="J33" s="1"/>
    </row>
    <row r="34" spans="1:10" ht="21" x14ac:dyDescent="0.35">
      <c r="A34" s="45" t="s">
        <v>68</v>
      </c>
      <c r="B34" s="1" t="s">
        <v>65</v>
      </c>
      <c r="C34" s="1"/>
      <c r="D34" s="1"/>
      <c r="E34" s="1"/>
      <c r="F34" s="6"/>
      <c r="G34" s="6"/>
      <c r="H34" s="6"/>
      <c r="I34" s="6"/>
      <c r="J34" s="1"/>
    </row>
    <row r="35" spans="1:10" ht="21" x14ac:dyDescent="0.35">
      <c r="A35" s="45"/>
      <c r="B35" s="1"/>
      <c r="C35" s="1"/>
      <c r="D35" s="1"/>
      <c r="E35" s="1"/>
      <c r="F35" s="6"/>
      <c r="G35" s="6"/>
      <c r="H35" s="6"/>
      <c r="I35" s="6"/>
      <c r="J35" s="1"/>
    </row>
    <row r="36" spans="1:10" ht="21" x14ac:dyDescent="0.35">
      <c r="A36" s="45"/>
      <c r="B36" s="1"/>
      <c r="C36" s="1"/>
      <c r="D36" s="1"/>
      <c r="E36" s="1"/>
      <c r="F36" s="6"/>
      <c r="G36" s="6"/>
      <c r="H36" s="6"/>
      <c r="I36" s="6"/>
      <c r="J36" s="1"/>
    </row>
    <row r="37" spans="1:10" ht="21" x14ac:dyDescent="0.35">
      <c r="A37" s="3"/>
      <c r="B37" s="1"/>
      <c r="C37" s="1"/>
      <c r="D37" s="1"/>
      <c r="E37" s="1"/>
      <c r="F37" s="6"/>
      <c r="G37" s="6"/>
      <c r="H37" s="6"/>
      <c r="I37" s="6"/>
      <c r="J37" s="1"/>
    </row>
    <row r="38" spans="1:10" ht="21" x14ac:dyDescent="0.35">
      <c r="A38" s="3"/>
      <c r="B38" s="1"/>
      <c r="C38" s="1"/>
      <c r="D38" s="1"/>
      <c r="E38" s="1"/>
      <c r="F38" s="6"/>
      <c r="G38" s="6"/>
      <c r="H38" s="6"/>
      <c r="I38" s="6"/>
      <c r="J38" s="1"/>
    </row>
    <row r="39" spans="1:10" ht="21" x14ac:dyDescent="0.35">
      <c r="A39" s="1"/>
      <c r="B39" s="1"/>
      <c r="C39" s="1"/>
      <c r="D39" s="1"/>
      <c r="E39" s="1"/>
      <c r="F39" s="6"/>
      <c r="G39" s="6"/>
      <c r="H39" s="6"/>
      <c r="I39" s="6"/>
      <c r="J39" s="1"/>
    </row>
    <row r="40" spans="1:10" ht="21" x14ac:dyDescent="0.35">
      <c r="A40" s="1"/>
      <c r="B40" s="1"/>
      <c r="C40" s="1"/>
      <c r="D40" s="1"/>
      <c r="E40" s="1"/>
      <c r="F40" s="6"/>
      <c r="G40" s="6"/>
      <c r="H40" s="6"/>
      <c r="I40" s="6"/>
      <c r="J40" s="1"/>
    </row>
    <row r="41" spans="1:10" ht="21" x14ac:dyDescent="0.35">
      <c r="A41" s="1"/>
      <c r="B41" s="1"/>
      <c r="C41" s="1"/>
      <c r="D41" s="1"/>
      <c r="E41" s="1"/>
      <c r="F41" s="6"/>
      <c r="G41" s="6"/>
      <c r="H41" s="6"/>
      <c r="I41" s="6"/>
      <c r="J41" s="1"/>
    </row>
    <row r="42" spans="1:10" ht="21" x14ac:dyDescent="0.35">
      <c r="A42" s="1"/>
      <c r="B42" s="1"/>
      <c r="C42" s="1"/>
      <c r="D42" s="1"/>
      <c r="E42" s="1"/>
      <c r="F42" s="6"/>
      <c r="G42" s="6"/>
      <c r="H42" s="6"/>
      <c r="I42" s="6"/>
      <c r="J42" s="1"/>
    </row>
    <row r="43" spans="1:10" ht="21" x14ac:dyDescent="0.35">
      <c r="A43" s="1"/>
      <c r="B43" s="1"/>
      <c r="C43" s="1"/>
      <c r="D43" s="1"/>
      <c r="E43" s="1"/>
      <c r="F43" s="6"/>
      <c r="G43" s="6"/>
      <c r="H43" s="6"/>
      <c r="I43" s="6"/>
      <c r="J43" s="1"/>
    </row>
  </sheetData>
  <mergeCells count="1">
    <mergeCell ref="A25:G25"/>
  </mergeCells>
  <printOptions horizontalCentered="1"/>
  <pageMargins left="0.51181102362204722" right="0.31496062992125984" top="0.74803149606299213" bottom="0.55118110236220474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สรุปงานและงปม.65</vt:lpstr>
      <vt:lpstr>CPS64</vt:lpstr>
      <vt:lpstr>สรุปงานและงปม.65!Print_Titles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CPDdigital</dc:creator>
  <cp:lastModifiedBy>Bow</cp:lastModifiedBy>
  <cp:lastPrinted>2022-09-05T01:54:11Z</cp:lastPrinted>
  <dcterms:created xsi:type="dcterms:W3CDTF">2019-10-25T03:12:11Z</dcterms:created>
  <dcterms:modified xsi:type="dcterms:W3CDTF">2022-09-29T06:27:26Z</dcterms:modified>
</cp:coreProperties>
</file>